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5" yWindow="64311" windowWidth="19279" windowHeight="924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<sst xmlns="http://schemas.openxmlformats.org/spreadsheetml/2006/main" count="373" uniqueCount="214">
  <si>
    <t>534-405</t>
  </si>
  <si>
    <t>3 position dust cover</t>
  </si>
  <si>
    <t>571-6405503</t>
  </si>
  <si>
    <t>4 position dust cover</t>
  </si>
  <si>
    <t>4 position header</t>
  </si>
  <si>
    <t>1 M ohm</t>
  </si>
  <si>
    <t>571-6405514</t>
  </si>
  <si>
    <t>4 position connector (orange) different colors are for different thickness wire - orange is for 18AWG</t>
  </si>
  <si>
    <t>STMicroelectronics</t>
  </si>
  <si>
    <t>82 K ohm</t>
  </si>
  <si>
    <t>Vishay</t>
  </si>
  <si>
    <t>http://www.mouser.com/search/ProductDetail.aspx?R=271-240-RCvirtualkey21980000virtualkey271-240-RC</t>
  </si>
  <si>
    <t>http://www.mouser.com/search/ProductDetail.aspx?R=271-2.7K-RCvirtualkey21980000virtualkey271-2.7K-RC</t>
  </si>
  <si>
    <t>http://www.mouser.com/search/ProductDetail.aspx?R=271-82K-RCvirtualkey21980000virtualkey271-82K-RC</t>
  </si>
  <si>
    <t>625-1N4001-E3</t>
  </si>
  <si>
    <t>Tyco electronics / AMP</t>
  </si>
  <si>
    <t>3 position header</t>
  </si>
  <si>
    <t>571-6404563</t>
  </si>
  <si>
    <t>3 position connector (red)</t>
  </si>
  <si>
    <t>Total Connection Hardware</t>
  </si>
  <si>
    <t>Connection Hardware</t>
  </si>
  <si>
    <t>Hardware</t>
  </si>
  <si>
    <t>Total Hardware</t>
  </si>
  <si>
    <t>1/4" stand-offs</t>
  </si>
  <si>
    <t>240 ohm</t>
  </si>
  <si>
    <t>2.7 K ohm (2K7)</t>
  </si>
  <si>
    <t>10 K ohm</t>
  </si>
  <si>
    <t>15 K ohm</t>
  </si>
  <si>
    <t>271-240-RC</t>
  </si>
  <si>
    <t>271-2.7K-RC</t>
  </si>
  <si>
    <t>271-10K-RC</t>
  </si>
  <si>
    <t>271-15K-RC</t>
  </si>
  <si>
    <t>271-82K-RC</t>
  </si>
  <si>
    <t>271-1.0M-RC</t>
  </si>
  <si>
    <t>16 Pin IC Sockets</t>
  </si>
  <si>
    <t>575-110433161</t>
  </si>
  <si>
    <t>575-143314</t>
  </si>
  <si>
    <t>575-11043308</t>
  </si>
  <si>
    <t>652-91A1A-B24-B20</t>
  </si>
  <si>
    <t>2 Conductor Closed Tip</t>
  </si>
  <si>
    <t>Panel Mount Pots</t>
  </si>
  <si>
    <t>100 K ohm</t>
  </si>
  <si>
    <t>Mfgr</t>
  </si>
  <si>
    <t>Xicon</t>
  </si>
  <si>
    <t>Min</t>
  </si>
  <si>
    <t>Item #</t>
  </si>
  <si>
    <t>$US per</t>
  </si>
  <si>
    <t>TI</t>
  </si>
  <si>
    <t>mill max</t>
  </si>
  <si>
    <t>IC Sockets</t>
  </si>
  <si>
    <t>AVX</t>
  </si>
  <si>
    <t>Capacitors</t>
  </si>
  <si>
    <t>Trimmer potentiometers</t>
  </si>
  <si>
    <t xml:space="preserve"> </t>
  </si>
  <si>
    <t>Switchcraft</t>
  </si>
  <si>
    <t>502-112AX</t>
  </si>
  <si>
    <t>lock washer</t>
  </si>
  <si>
    <t>594-512-0008</t>
  </si>
  <si>
    <t>Vishay/Spectrol</t>
  </si>
  <si>
    <t>potentiometer nut</t>
  </si>
  <si>
    <t>534-1456</t>
  </si>
  <si>
    <t>Keystone Electronics</t>
  </si>
  <si>
    <t>Tyco Electronics / Alcoswitch</t>
  </si>
  <si>
    <t>Axial Ferrite Beads</t>
  </si>
  <si>
    <t>571-6404454</t>
  </si>
  <si>
    <t>Connectors</t>
  </si>
  <si>
    <t>http://www.mouser.com/search/ProductDetail.aspx?R=1N4001-E3virtualkey61370000virtualkey625-1N4001-E3</t>
  </si>
  <si>
    <t>Voltage Regulator - 1.2-37V Adjustable, TO-220 style</t>
  </si>
  <si>
    <t>LM337 (Negative)</t>
  </si>
  <si>
    <t>LM317 (Positive)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</si>
  <si>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</si>
  <si>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</si>
  <si>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</si>
  <si>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</si>
  <si>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Electrolytic Caps</t>
  </si>
  <si>
    <t>Resistors - 1/4W, 1%</t>
  </si>
  <si>
    <t>http://www.mouser.com/search/productdetail.aspx?R=LM337Tvirtualkey51210000virtualkey512-LM337T</t>
  </si>
  <si>
    <t>http://www.mouser.com/search/ProductDetail.aspx?R=LM317Tvirtualkey51210000virtualkey512-LM317T</t>
  </si>
  <si>
    <t>Requires no additional components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</si>
  <si>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</si>
  <si>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</si>
  <si>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</si>
  <si>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</si>
  <si>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3. Two Power configurations are possible:</t>
  </si>
  <si>
    <t>Rectifier</t>
  </si>
  <si>
    <t>1N4001</t>
  </si>
  <si>
    <t>1/4" Jack</t>
  </si>
  <si>
    <t>Every Pot on MOTM units requires an additional nut - they come with only one.</t>
  </si>
  <si>
    <t>Typical MOTM Knobs</t>
  </si>
  <si>
    <t>Extended</t>
  </si>
  <si>
    <t>http://www.mouser.com/catalog/632/1303.pdf</t>
  </si>
  <si>
    <t>8 Pin IC Sockets</t>
  </si>
  <si>
    <t>Total Resistors</t>
  </si>
  <si>
    <t>Project Total</t>
  </si>
  <si>
    <t>Fair-Rite</t>
  </si>
  <si>
    <t>Total Trimmers</t>
  </si>
  <si>
    <t>Total ICs</t>
  </si>
  <si>
    <t>Ferrite Beads</t>
  </si>
  <si>
    <t>Total Misc</t>
  </si>
  <si>
    <t>Fairchild Semiconductor</t>
  </si>
  <si>
    <t>512-LM337T</t>
  </si>
  <si>
    <t xml:space="preserve">Diodes / Rectifier </t>
  </si>
  <si>
    <t>break at 10</t>
  </si>
  <si>
    <t>Bourns</t>
  </si>
  <si>
    <t>512-LM317T</t>
  </si>
  <si>
    <t>506-PKES-90B-1/4</t>
  </si>
  <si>
    <t>PART</t>
  </si>
  <si>
    <t>1 K ohm</t>
  </si>
  <si>
    <t>Mouser</t>
  </si>
  <si>
    <t>Supplier</t>
  </si>
  <si>
    <t>Note</t>
  </si>
  <si>
    <t>Misc</t>
  </si>
  <si>
    <t>14 Pin IC Sockets</t>
  </si>
  <si>
    <t>271-1K-RC</t>
  </si>
  <si>
    <t>Mult</t>
  </si>
  <si>
    <t>271-100K-RC</t>
  </si>
  <si>
    <t>271-6.2K-RC</t>
  </si>
  <si>
    <t>1/4 W 1% resistors</t>
  </si>
  <si>
    <t>100K</t>
  </si>
  <si>
    <t>Cermet multi-turn trimmers .2in x .1in (5mm x 2.5mm) lead spacing</t>
  </si>
  <si>
    <t>Vishay/Sfernice</t>
  </si>
  <si>
    <t>Total Caps</t>
  </si>
  <si>
    <t>1N4148</t>
  </si>
  <si>
    <t>512-1N4148</t>
  </si>
  <si>
    <t>571-3-640440-3</t>
  </si>
  <si>
    <t>knob - Std MOTM 1" Alcoswitch</t>
  </si>
  <si>
    <t>Bridechamber</t>
  </si>
  <si>
    <t>LM13700</t>
  </si>
  <si>
    <t>price break at 25</t>
  </si>
  <si>
    <t>price break at 10 count</t>
  </si>
  <si>
    <t>3.3 K ohm (3K3)</t>
  </si>
  <si>
    <t>271-3.3K-RC</t>
  </si>
  <si>
    <t>6.2 K ohm (6K2)</t>
  </si>
  <si>
    <t xml:space="preserve">20 K ohm </t>
  </si>
  <si>
    <t>271-20K-RC</t>
  </si>
  <si>
    <t>100K lin</t>
  </si>
  <si>
    <t>NKK</t>
  </si>
  <si>
    <t>633-M201202-RO</t>
  </si>
  <si>
    <t>NKK Switches</t>
  </si>
  <si>
    <t>phase 3</t>
  </si>
  <si>
    <t>If you decide to go the route of using headers to attach panel controls, you'll need these.</t>
  </si>
  <si>
    <t>phase 4</t>
  </si>
  <si>
    <t>2 Conductor Closed Tip - Nylon Bushing</t>
  </si>
  <si>
    <t>502-N112AX</t>
  </si>
  <si>
    <t>511-TL082CN</t>
  </si>
  <si>
    <t>140-XRL35V10-RC</t>
  </si>
  <si>
    <t>10uF, 35V</t>
  </si>
  <si>
    <t>Multilayer Ceramic Caps - 200V, 5% tolerance 5.08mm spacing</t>
  </si>
  <si>
    <t xml:space="preserve">39 K ohm </t>
  </si>
  <si>
    <t>271-39K-RC</t>
  </si>
  <si>
    <t xml:space="preserve">47 K ohm </t>
  </si>
  <si>
    <t>271-47K-RC</t>
  </si>
  <si>
    <t>220 K ohm</t>
  </si>
  <si>
    <t>271-220K-RC</t>
  </si>
  <si>
    <t>270 K ohm</t>
  </si>
  <si>
    <t>271-270K-RC</t>
  </si>
  <si>
    <t>571-3-640426-4</t>
  </si>
  <si>
    <t>534-4701</t>
  </si>
  <si>
    <t>1/2" 6-32 screw</t>
  </si>
  <si>
    <t>534-9409</t>
  </si>
  <si>
    <t>4.7 K ohm (4K7)</t>
  </si>
  <si>
    <t>271-4.7K-RC</t>
  </si>
  <si>
    <t>271-680K-RC</t>
  </si>
  <si>
    <t>TL082 (8 pin)</t>
  </si>
  <si>
    <t>Radial Electrolytic (polar)</t>
  </si>
  <si>
    <t>680 K ohm</t>
  </si>
  <si>
    <t>3 K ohm</t>
  </si>
  <si>
    <t>271-3.0K-RC</t>
  </si>
  <si>
    <t>Number</t>
  </si>
  <si>
    <t>CD40106</t>
  </si>
  <si>
    <t>512-CD40106BCN</t>
  </si>
  <si>
    <t>CD4013</t>
  </si>
  <si>
    <t>512-CD4013BCN</t>
  </si>
  <si>
    <t>LF411</t>
  </si>
  <si>
    <t>595-LF411CP</t>
  </si>
  <si>
    <t>LM13700 (16 pin)</t>
  </si>
  <si>
    <t>TL084 (8 pin)</t>
  </si>
  <si>
    <t>511-TL084CN</t>
  </si>
  <si>
    <t>LED</t>
  </si>
  <si>
    <t>LED, Red</t>
  </si>
  <si>
    <t>Lumex</t>
  </si>
  <si>
    <t>696-SSI-LXH387ID</t>
  </si>
  <si>
    <t>LED, Green</t>
  </si>
  <si>
    <t>696-SSI-LXH387GD</t>
  </si>
  <si>
    <t>Axial Ceramic Caps</t>
  </si>
  <si>
    <t>.1uF (= 100nF = 100,000pF)</t>
  </si>
  <si>
    <t>147-72-104-RC</t>
  </si>
  <si>
    <t>147-75-470-RC</t>
  </si>
  <si>
    <t>.000047uF (= .047nF = 47pF)</t>
  </si>
  <si>
    <t>581-CK06BX105K</t>
  </si>
  <si>
    <t>1uF, 50V</t>
  </si>
  <si>
    <t>Semiconductors</t>
  </si>
  <si>
    <t>652-3296W-1-104LF</t>
  </si>
  <si>
    <t>47uF, 35V</t>
  </si>
  <si>
    <t>140-XRL35V47-RC</t>
  </si>
  <si>
    <t>1K</t>
  </si>
  <si>
    <t>652-3296W-1-102LF</t>
  </si>
  <si>
    <t>120 K ohm</t>
  </si>
  <si>
    <t>271-120K-RC</t>
  </si>
  <si>
    <t>2 K ohm</t>
  </si>
  <si>
    <t>271-2K-RC</t>
  </si>
  <si>
    <t xml:space="preserve">43 K ohm </t>
  </si>
  <si>
    <t>271-43K-RC</t>
  </si>
  <si>
    <t xml:space="preserve">SPDT (on - none - on) </t>
  </si>
  <si>
    <t>633-M201502-RO</t>
  </si>
  <si>
    <t>NKK bat style toggle Mometary Switch (on-none-(on))</t>
  </si>
  <si>
    <t>WE'RE GOING TO USE A MUUB2 TO MOUNT POWER SUPPLY COMPONENTS</t>
  </si>
  <si>
    <t>MTA .1" Connectors - if you're going to use the pcb power as is</t>
  </si>
  <si>
    <t>MTA .156" Connectors - if you're going to use a MUUB2 for power elements like we are</t>
  </si>
  <si>
    <t>Axial Ferrite Beads - if you're going to use a MUUB2 for power elements like we are</t>
  </si>
  <si>
    <t>6-32 nut</t>
  </si>
  <si>
    <t>PRICES AS OF JULY 2009 - WHEREAS WE ARE FAIRLY CONFIDENT AS TO THE ACCURACY OF THIS BOM, PLEASE CHECK ALL PARTS AND NUMBERS YOURSELF… WE'VE DONE OUR BEST, BUT CAN'T GUARANTEE PERFECTION.  WE assume a MOTM power implementation.  THANKS.</t>
  </si>
  <si>
    <t>81-BL01RN1A1F1J</t>
  </si>
  <si>
    <t>MUUB2?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</si>
</sst>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3" fillId="0" borderId="0" xfId="20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9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8" fontId="0" fillId="0" borderId="0" xfId="0" applyNumberFormat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20" applyFill="1" applyAlignment="1">
      <alignment wrapText="1"/>
    </xf>
    <xf numFmtId="0" fontId="0" fillId="5" borderId="0" xfId="0" applyFill="1" applyAlignment="1">
      <alignment horizontal="left"/>
    </xf>
    <xf numFmtId="0" fontId="2" fillId="5" borderId="0" xfId="0" applyFont="1" applyFill="1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168" fontId="0" fillId="5" borderId="0" xfId="0" applyNumberFormat="1" applyFill="1" applyAlignment="1">
      <alignment/>
    </xf>
    <xf numFmtId="0" fontId="0" fillId="5" borderId="0" xfId="0" applyFill="1" applyAlignment="1">
      <alignment wrapText="1"/>
    </xf>
    <xf numFmtId="3" fontId="0" fillId="5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" borderId="0" xfId="0" applyFont="1" applyFill="1" applyAlignment="1">
      <alignment/>
    </xf>
    <xf numFmtId="8" fontId="0" fillId="0" borderId="0" xfId="0" applyNumberFormat="1" applyFill="1" applyAlignment="1">
      <alignment wrapText="1"/>
    </xf>
    <xf numFmtId="0" fontId="0" fillId="6" borderId="0" xfId="0" applyFill="1" applyAlignment="1">
      <alignment/>
    </xf>
    <xf numFmtId="0" fontId="0" fillId="5" borderId="0" xfId="0" applyFont="1" applyFill="1" applyAlignment="1">
      <alignment/>
    </xf>
    <xf numFmtId="8" fontId="0" fillId="0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168" fontId="0" fillId="7" borderId="0" xfId="0" applyNumberFormat="1" applyFill="1" applyAlignment="1">
      <alignment/>
    </xf>
    <xf numFmtId="3" fontId="0" fillId="7" borderId="0" xfId="0" applyNumberFormat="1" applyFill="1" applyAlignment="1">
      <alignment/>
    </xf>
    <xf numFmtId="0" fontId="0" fillId="7" borderId="0" xfId="0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424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9525</xdr:colOff>
      <xdr:row>107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764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1201.pdf" TargetMode="External" /><Relationship Id="rId2" Type="http://schemas.openxmlformats.org/officeDocument/2006/relationships/hyperlink" Target="http://www.mouser.com/catalog/631/1202.pdf" TargetMode="External" /><Relationship Id="rId3" Type="http://schemas.openxmlformats.org/officeDocument/2006/relationships/hyperlink" Target="http://www.mouser.com/catalog/631/1203.pdf" TargetMode="External" /><Relationship Id="rId4" Type="http://schemas.openxmlformats.org/officeDocument/2006/relationships/hyperlink" Target="http://www.mouser.com/catalog/631/1201.pdf" TargetMode="External" /><Relationship Id="rId5" Type="http://schemas.openxmlformats.org/officeDocument/2006/relationships/hyperlink" Target="http://www.mouser.com/catalog/631/1202.pdf" TargetMode="External" /><Relationship Id="rId6" Type="http://schemas.openxmlformats.org/officeDocument/2006/relationships/hyperlink" Target="http://www.mouser.com/catalog/631/1201.pdf" TargetMode="External" /><Relationship Id="rId7" Type="http://schemas.openxmlformats.org/officeDocument/2006/relationships/hyperlink" Target="http://www.mouser.com/catalog/631/1203.pdf" TargetMode="External" /><Relationship Id="rId8" Type="http://schemas.openxmlformats.org/officeDocument/2006/relationships/hyperlink" Target="http://www.mouser.com/catalog/631/1203.pdf" TargetMode="External" /><Relationship Id="rId9" Type="http://schemas.openxmlformats.org/officeDocument/2006/relationships/hyperlink" Target="http://www.mouser.com/search/ProductDetail.aspx?R=271-560-RCvirtualkey21980000virtualkey271-560-RC" TargetMode="External" /><Relationship Id="rId10" Type="http://schemas.openxmlformats.org/officeDocument/2006/relationships/hyperlink" Target="http://www.mouser.com/search/ProductDetail.aspx?R=271-27K-RCvirtualkey21980000virtualkey271-27K-RC" TargetMode="External" /><Relationship Id="rId11" Type="http://schemas.openxmlformats.org/officeDocument/2006/relationships/hyperlink" Target="http://www.mouser.com/search/ProductDetail.aspx?R=CMF5522M000FKBFvirtualkey61300000virtualkey71-CMF55-F-22M" TargetMode="External" /><Relationship Id="rId12" Type="http://schemas.openxmlformats.org/officeDocument/2006/relationships/hyperlink" Target="http://www.mouser.com/search/ProductDetail.aspx?R=271-1.0M-RCvirtualkey21980000virtualkey271-1.0M-RC" TargetMode="External" /><Relationship Id="rId13" Type="http://schemas.openxmlformats.org/officeDocument/2006/relationships/hyperlink" Target="http://www.mouser.com/search/ProductDetail.aspx?R=271-470K-RCvirtualkey21980000virtualkey271-470K-RC" TargetMode="External" /><Relationship Id="rId14" Type="http://schemas.openxmlformats.org/officeDocument/2006/relationships/hyperlink" Target="http://www.mouser.com/search/ProductDetail.aspx?R=271-27K-RCvirtualkey21980000virtualkey271-27K-RC" TargetMode="External" /><Relationship Id="rId15" Type="http://schemas.openxmlformats.org/officeDocument/2006/relationships/hyperlink" Target="http://www.mouser.com/search/ProductDetail.aspx?R=512.0008virtualkey59400000virtualkey594-512-0008" TargetMode="External" /><Relationship Id="rId16" Type="http://schemas.openxmlformats.org/officeDocument/2006/relationships/hyperlink" Target="http://www.mouser.com/search/ProductDetail.aspx?R=1456virtualkey53400000virtualkey534-1456" TargetMode="External" /><Relationship Id="rId17" Type="http://schemas.openxmlformats.org/officeDocument/2006/relationships/hyperlink" Target="http://www.mouser.com/search/ProductDetail.aspx?R=112AXvirtualkey50210000virtualkey502-112AX" TargetMode="External" /><Relationship Id="rId18" Type="http://schemas.openxmlformats.org/officeDocument/2006/relationships/hyperlink" Target="http://www.bridechamber.com/" TargetMode="External" /><Relationship Id="rId19" Type="http://schemas.openxmlformats.org/officeDocument/2006/relationships/hyperlink" Target="http://www.national.com/pf/LM/LM394.html" TargetMode="External" /><Relationship Id="rId20" Type="http://schemas.openxmlformats.org/officeDocument/2006/relationships/hyperlink" Target="http://www.mouser.com/search/ProductDetail.aspx?R=M2042SS1W01-ROvirtualkey63300000virtualkey633-M204201-RO" TargetMode="External" /><Relationship Id="rId21" Type="http://schemas.openxmlformats.org/officeDocument/2006/relationships/hyperlink" Target="http://www.mouser.com/search/ProductDetail.aspx?R=115-93-314-41-003000virtualkey57510000virtualkey575-393314" TargetMode="External" /><Relationship Id="rId22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23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24" Type="http://schemas.openxmlformats.org/officeDocument/2006/relationships/hyperlink" Target="http://www.mouser.com/search/ProductDetail.aspx?R=PKES90B1%2f4virtualkey50660000virtualkey506-PKES90B1%2f4" TargetMode="External" /><Relationship Id="rId25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26" Type="http://schemas.openxmlformats.org/officeDocument/2006/relationships/hyperlink" Target="http://www.mouser.com/search/ProductDetail.aspx?R=PKES90B1%2f4virtualkey50660000virtualkey506-PKES90B1%2f4" TargetMode="External" /><Relationship Id="rId27" Type="http://schemas.openxmlformats.org/officeDocument/2006/relationships/hyperlink" Target="http://www.mouser.com/search/ProductDetail.aspx?R=51AAA-B28-D15Lvirtualkey65210000virtualkey652-51AAA-B28-D15L" TargetMode="External" /><Relationship Id="rId28" Type="http://schemas.openxmlformats.org/officeDocument/2006/relationships/hyperlink" Target="http://www.mouser.com/search/ProductDetail.aspx?R=115-93-308-41-003000virtualkey57510000virtualkey575-393308" TargetMode="External" /><Relationship Id="rId29" Type="http://schemas.openxmlformats.org/officeDocument/2006/relationships/hyperlink" Target="http://www.mouser.com/search/ProductDetail.aspx?R=T93YA502KT20virtualkey61330000virtualkey72-T93YA-5K" TargetMode="External" /><Relationship Id="rId30" Type="http://schemas.openxmlformats.org/officeDocument/2006/relationships/hyperlink" Target="http://www.mouser.com/search/ProductDetail.aspx?R=112AXvirtualkey50210000virtualkey502-112AX" TargetMode="External" /><Relationship Id="rId31" Type="http://schemas.openxmlformats.org/officeDocument/2006/relationships/hyperlink" Target="http://www.mouser.com/search/ProductDetail.aspx?R=512.0008virtualkey59400000virtualkey594-512-0008" TargetMode="External" /><Relationship Id="rId32" Type="http://schemas.openxmlformats.org/officeDocument/2006/relationships/hyperlink" Target="http://www.elby-designs.comhttp//uk.farnell.com/jsp/search/productdetail.jsp?sku=732291" TargetMode="External" /><Relationship Id="rId33" Type="http://schemas.openxmlformats.org/officeDocument/2006/relationships/hyperlink" Target="http://www.mouser.com/search/ProductDetail.aspx?R=112AXvirtualkey50210000virtualkey502-112AX" TargetMode="External" /><Relationship Id="rId34" Type="http://schemas.openxmlformats.org/officeDocument/2006/relationships/hyperlink" Target="http://www.mouser.com/search/ProductDetail.aspx?R=512.0008virtualkey59400000virtualkey594-512-0008" TargetMode="External" /><Relationship Id="rId35" Type="http://schemas.openxmlformats.org/officeDocument/2006/relationships/hyperlink" Target="http://www.mouser.com/search/ProductDetail.aspx?R=112AXvirtualkey50210000virtualkey502-112AX" TargetMode="External" /><Relationship Id="rId36" Type="http://schemas.openxmlformats.org/officeDocument/2006/relationships/hyperlink" Target="http://www.mouser.com/search/ProductDetail.aspx?R=512.0008virtualkey59400000virtualkey594-512-0008" TargetMode="External" /><Relationship Id="rId37" Type="http://schemas.openxmlformats.org/officeDocument/2006/relationships/hyperlink" Target="http://www.mouser.com/search/ProductDetail.aspx?R=1456virtualkey53400000virtualkey534-1456" TargetMode="External" /><Relationship Id="rId38" Type="http://schemas.openxmlformats.org/officeDocument/2006/relationships/hyperlink" Target="http://www.mouser.com/search/ProductDetail.aspx?R=PKES90B1%2f4virtualkey50660000virtualkey506-PKES90B1%2f4" TargetMode="External" /><Relationship Id="rId39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40" Type="http://schemas.openxmlformats.org/officeDocument/2006/relationships/hyperlink" Target="http://www.mouser.com/search/ProductDetail.aspx?R=51AAA-B28-D15Lvirtualkey65210000virtualkey652-51AAA-B28-D15L" TargetMode="External" /><Relationship Id="rId41" Type="http://schemas.openxmlformats.org/officeDocument/2006/relationships/hyperlink" Target="http://www.mouser.com/search/ProductDetail.aspx?R=271-3.3K-RCvirtualkey21980000virtualkey271-3.3K-RC" TargetMode="External" /><Relationship Id="rId42" Type="http://schemas.openxmlformats.org/officeDocument/2006/relationships/hyperlink" Target="http://www.mouser.com/search/ProductDetail.aspx?R=271-10K-RCvirtualkey21980000virtualkey271-10K-RC" TargetMode="External" /><Relationship Id="rId43" Type="http://schemas.openxmlformats.org/officeDocument/2006/relationships/hyperlink" Target="http://www.mouser.com/search/ProductDetail.aspx?R=271-33K-RCvirtualkey21980000virtualkey271-33K-RC" TargetMode="External" /><Relationship Id="rId44" Type="http://schemas.openxmlformats.org/officeDocument/2006/relationships/hyperlink" Target="http://www.mouser.com/catalog/631/1201.pdf" TargetMode="External" /><Relationship Id="rId45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46" Type="http://schemas.openxmlformats.org/officeDocument/2006/relationships/hyperlink" Target="http://www.mouser.com/search/ProductDetail.aspx?R=271-2.7K-RCvirtualkey21980000virtualkey271-2.7K-RC" TargetMode="External" /><Relationship Id="rId47" Type="http://schemas.openxmlformats.org/officeDocument/2006/relationships/hyperlink" Target="http://www.mouser.com/search/ProductDetail.aspx?R=271-100K-RCvirtualkey21980000virtualkey271-100K-RC" TargetMode="External" /><Relationship Id="rId48" Type="http://schemas.openxmlformats.org/officeDocument/2006/relationships/hyperlink" Target="http://www.mouser.com/search/ProductDetail.aspx?R=271-620-RCvirtualkey21980000virtualkey271-620-RC" TargetMode="External" /><Relationship Id="rId49" Type="http://schemas.openxmlformats.org/officeDocument/2006/relationships/hyperlink" Target="http://www.mouser.com/search/ProductDetail.aspx?R=271-1K-RCvirtualkey21980000virtualkey271-1K-RC" TargetMode="External" /><Relationship Id="rId50" Type="http://schemas.openxmlformats.org/officeDocument/2006/relationships/hyperlink" Target="http://www.mouser.com/search/ProductDetail.aspx?R=271-1.5K-RCvirtualkey21980000virtualkey271-1.5K-RC" TargetMode="External" /><Relationship Id="rId51" Type="http://schemas.openxmlformats.org/officeDocument/2006/relationships/hyperlink" Target="http://www.mouser.com/search/ProductDetail.aspx?R=271-2.7K-RCvirtualkey21980000virtualkey271-2.7K-RC" TargetMode="External" /><Relationship Id="rId52" Type="http://schemas.openxmlformats.org/officeDocument/2006/relationships/hyperlink" Target="http://www.mouser.com/search/ProductDetail.aspx?R=271-3.0K-RCvirtualkey21980000virtualkey271-3.0K-RC" TargetMode="External" /><Relationship Id="rId53" Type="http://schemas.openxmlformats.org/officeDocument/2006/relationships/hyperlink" Target="http://www.mouser.com/search/ProductDetail.aspx?R=271-3.3K-RCvirtualkey21980000virtualkey271-3.3K-RC" TargetMode="External" /><Relationship Id="rId54" Type="http://schemas.openxmlformats.org/officeDocument/2006/relationships/hyperlink" Target="http://www.mouser.com/search/ProductDetail.aspx?R=271-5.6K-RCvirtualkey21980000virtualkey271-5.6K-RC" TargetMode="External" /><Relationship Id="rId55" Type="http://schemas.openxmlformats.org/officeDocument/2006/relationships/hyperlink" Target="http://www.mouser.com/search/ProductDetail.aspx?R=271-10K-RCvirtualkey21980000virtualkey271-10K-RC" TargetMode="External" /><Relationship Id="rId56" Type="http://schemas.openxmlformats.org/officeDocument/2006/relationships/hyperlink" Target="http://www.mouser.com/search/ProductDetail.aspx?R=271-12K-RCvirtualkey21980000virtualkey271-12K-RC" TargetMode="External" /><Relationship Id="rId57" Type="http://schemas.openxmlformats.org/officeDocument/2006/relationships/hyperlink" Target="http://www.mouser.com/search/ProductDetail.aspx?R=271-18K-RCvirtualkey21980000virtualkey271-18K-RC" TargetMode="External" /><Relationship Id="rId58" Type="http://schemas.openxmlformats.org/officeDocument/2006/relationships/hyperlink" Target="http://www.mouser.com/search/ProductDetail.aspx?R=271-30K-RCvirtualkey21980000virtualkey271-30K-RC" TargetMode="External" /><Relationship Id="rId59" Type="http://schemas.openxmlformats.org/officeDocument/2006/relationships/hyperlink" Target="http://www.mouser.com/search/ProductDetail.aspx?R=271-33K-RCvirtualkey21980000virtualkey271-33K-RC" TargetMode="External" /><Relationship Id="rId60" Type="http://schemas.openxmlformats.org/officeDocument/2006/relationships/hyperlink" Target="http://www.mouser.com/search/ProductDetail.aspx?R=271-56K-RCvirtualkey21980000virtualkey271-56K-RC" TargetMode="External" /><Relationship Id="rId61" Type="http://schemas.openxmlformats.org/officeDocument/2006/relationships/hyperlink" Target="http://www.mouser.com/search/ProductDetail.aspx?R=271-100K-RCvirtualkey21980000virtualkey271-100K-RC" TargetMode="External" /><Relationship Id="rId62" Type="http://schemas.openxmlformats.org/officeDocument/2006/relationships/hyperlink" Target="http://www.mouser.com/search/ProductDetail.aspx?R=271-150K-RCvirtualkey21980000virtualkey271-150K-RC" TargetMode="External" /><Relationship Id="rId63" Type="http://schemas.openxmlformats.org/officeDocument/2006/relationships/hyperlink" Target="http://www.mouser.com/search/ProductDetail.aspx?R=271-220K-RCvirtualkey21980000virtualkey271-220K-RC" TargetMode="External" /><Relationship Id="rId64" Type="http://schemas.openxmlformats.org/officeDocument/2006/relationships/hyperlink" Target="http://www.mouser.com/search/ProductDetail.aspx?R=271-470K-RCvirtualkey21980000virtualkey271-470K-RC" TargetMode="External" /><Relationship Id="rId65" Type="http://schemas.openxmlformats.org/officeDocument/2006/relationships/hyperlink" Target="http://www.mouser.com/search/ProductDetail.aspx?R=271-1.0M-RCvirtualkey21980000virtualkey271-1.0M-RC" TargetMode="External" /><Relationship Id="rId66" Type="http://schemas.openxmlformats.org/officeDocument/2006/relationships/hyperlink" Target="http://www.mouser.com/search/ProductDetail.aspx?R=CMF5522M000FKBFvirtualkey61300000virtualkey71-CMF55-F-22M" TargetMode="External" /><Relationship Id="rId67" Type="http://schemas.openxmlformats.org/officeDocument/2006/relationships/hyperlink" Target="http://www.mouser.com/search/ProductDetail.aspx?R=271-220K-RCvirtualkey21980000virtualkey271-220K-RC" TargetMode="External" /><Relationship Id="rId68" Type="http://schemas.openxmlformats.org/officeDocument/2006/relationships/hyperlink" Target="http://www.mouser.com/search/ProductDetail.aspx?R=291-10-RCvirtualkey21980000virtualkey291-10-RC" TargetMode="External" /><Relationship Id="rId69" Type="http://schemas.openxmlformats.org/officeDocument/2006/relationships/hyperlink" Target="http://www.mouser.com/search/ProductDetail.aspx?R=291-10K-RCvirtualkey21980000virtualkey291-10K-RC" TargetMode="External" /><Relationship Id="rId70" Type="http://schemas.openxmlformats.org/officeDocument/2006/relationships/hyperlink" Target="http://www.mouser.com/search/ProductDetail.aspx?R=271-100K-RCvirtualkey21980000virtualkey271-100K-RC" TargetMode="External" /><Relationship Id="rId71" Type="http://schemas.openxmlformats.org/officeDocument/2006/relationships/hyperlink" Target="http://www.mouser.com/search/ProductDetail.aspx?R=140-XRL35V10-RCvirtualkey21980000virtualkey140-XRL35V10-RC" TargetMode="External" /><Relationship Id="rId72" Type="http://schemas.openxmlformats.org/officeDocument/2006/relationships/hyperlink" Target="http://www.mouser.com/search/ProductDetail.aspx?R=RPE5C1H100J2P1Z03Bvirtualkey64800000virtualkey81-RPE5C1H100J2P1Z03" TargetMode="External" /><Relationship Id="rId73" Type="http://schemas.openxmlformats.org/officeDocument/2006/relationships/hyperlink" Target="http://www.mouser.com/search/ProductDetail.aspx?R=RPER71H103K2P1A03Bvirtualkey64800000virtualkey81-RPER71H103K2P1A03" TargetMode="External" /><Relationship Id="rId74" Type="http://schemas.openxmlformats.org/officeDocument/2006/relationships/hyperlink" Target="http://www.mouser.com/search/ProductDetail.aspx?R=T350G106K035ATvirtualkey64600000virtualkey80-T350G106K035AT" TargetMode="External" /><Relationship Id="rId75" Type="http://schemas.openxmlformats.org/officeDocument/2006/relationships/hyperlink" Target="http://www.mouser.com/search/ProductDetail.aspx?R=RPE5C1H330J2P1Z03Bvirtualkey64800000virtualkey81-RPE5C1H330J2P1Z03" TargetMode="External" /><Relationship Id="rId76" Type="http://schemas.openxmlformats.org/officeDocument/2006/relationships/hyperlink" Target="http://www.mouser.com/search/ProductDetail.aspx?R=BQ014D0222J--virtualkey58110000virtualkey581-BQ014D0222J" TargetMode="External" /><Relationship Id="rId77" Type="http://schemas.openxmlformats.org/officeDocument/2006/relationships/hyperlink" Target="http://www.mouser.com/search/ProductDetail.aspx?R=BQ074D0474J--virtualkey58110000virtualkey581-BQ074D0474J" TargetMode="External" /><Relationship Id="rId78" Type="http://schemas.openxmlformats.org/officeDocument/2006/relationships/hyperlink" Target="http://www.mouser.com/search/ProductDetail.aspx?R=BQ014D0103J--virtualkey58110000virtualkey581-BQ014D0103J" TargetMode="External" /><Relationship Id="rId79" Type="http://schemas.openxmlformats.org/officeDocument/2006/relationships/hyperlink" Target="http://www.mouser.com/search/ProductDetail.aspx?R=BQ014D0153J--virtualkey58110000virtualkey581-BQ014D0153J" TargetMode="External" /><Relationship Id="rId80" Type="http://schemas.openxmlformats.org/officeDocument/2006/relationships/hyperlink" Target="http://www.mouser.com/search/ProductDetail.aspx?R=BQ074D0474J--virtualkey58110000virtualkey581-BQ074D0474J" TargetMode="External" /><Relationship Id="rId81" Type="http://schemas.openxmlformats.org/officeDocument/2006/relationships/hyperlink" Target="http://www.mouser.com/search/ProductDetail.aspx?R=BQ014D0224J--virtualkey58110000virtualkey581-BQ014D0224J" TargetMode="External" /><Relationship Id="rId82" Type="http://schemas.openxmlformats.org/officeDocument/2006/relationships/hyperlink" Target="http://www.mouser.com/search/ProductDetail.aspx?R=BQ014D0153J--virtualkey58110000virtualkey581-BQ014D0153J" TargetMode="External" /><Relationship Id="rId83" Type="http://schemas.openxmlformats.org/officeDocument/2006/relationships/hyperlink" Target="http://www.mouser.com/search/ProductDetail.aspx?R=140-XRL50V470-RCvirtualkey21980000virtualkey140-XRL50V470-RC" TargetMode="External" /><Relationship Id="rId84" Type="http://schemas.openxmlformats.org/officeDocument/2006/relationships/hyperlink" Target="http://www.mouser.com/search/ProductDetail.aspx?R=RPE5C1H330J2P1Z03Bvirtualkey64800000virtualkey81-RPE5C1H330J2P1Z03" TargetMode="External" /><Relationship Id="rId85" Type="http://schemas.openxmlformats.org/officeDocument/2006/relationships/hyperlink" Target="http://www.mouser.com/search/ProductDetail.aspx?R=291-10-RCvirtualkey21980000virtualkey291-10-RC" TargetMode="External" /><Relationship Id="rId86" Type="http://schemas.openxmlformats.org/officeDocument/2006/relationships/hyperlink" Target="http://www.mouser.com/search/ProductDetail.aspx?R=291-10K-RCvirtualkey21980000virtualkey291-10K-RC" TargetMode="External" /><Relationship Id="rId87" Type="http://schemas.openxmlformats.org/officeDocument/2006/relationships/hyperlink" Target="http://www.mouser.com/search/ProductDetail.aspx?R=271-100K-RCvirtualkey21980000virtualkey271-100K-RC" TargetMode="External" /><Relationship Id="rId88" Type="http://schemas.openxmlformats.org/officeDocument/2006/relationships/hyperlink" Target="http://www.mouser.com/search/ProductDetail.aspx?R=140-XRL35V10-RCvirtualkey21980000virtualkey140-XRL35V10-RC" TargetMode="External" /><Relationship Id="rId89" Type="http://schemas.openxmlformats.org/officeDocument/2006/relationships/hyperlink" Target="http://www.mouser.com/search/ProductDetail.aspx?R=140-XRL50V15-RCvirtualkey21980000virtualkey140-XRL50V15-RC" TargetMode="External" /><Relationship Id="rId90" Type="http://schemas.openxmlformats.org/officeDocument/2006/relationships/hyperlink" Target="http://www.mouser.com/search/ProductDetail.aspx?R=271-10-RCvirtualkey21980000virtualkey271-10-RC" TargetMode="External" /><Relationship Id="rId91" Type="http://schemas.openxmlformats.org/officeDocument/2006/relationships/hyperlink" Target="http://www.mouser.com/search/ProductDetail.aspx?R=271-100-RCvirtualkey21980000virtualkey271-100-RC" TargetMode="External" /><Relationship Id="rId92" Type="http://schemas.openxmlformats.org/officeDocument/2006/relationships/hyperlink" Target="http://www.mouser.com/search/ProductDetail.aspx?R=271-330-RCvirtualkey21980000virtualkey271-330-RC" TargetMode="External" /><Relationship Id="rId93" Type="http://schemas.openxmlformats.org/officeDocument/2006/relationships/hyperlink" Target="http://www.mouser.com/search/ProductDetail.aspx?R=271-470-RCvirtualkey21980000virtualkey271-470-RC" TargetMode="External" /><Relationship Id="rId94" Type="http://schemas.openxmlformats.org/officeDocument/2006/relationships/hyperlink" Target="http://www.mouser.com/search/ProductDetail.aspx?R=BQ014D0103J--virtualkey58110000virtualkey581-BQ014D0103J" TargetMode="External" /><Relationship Id="rId95" Type="http://schemas.openxmlformats.org/officeDocument/2006/relationships/hyperlink" Target="http://www.mouser.com/search/ProductDetail.aspx?R=BQ014D0224J--virtualkey58110000virtualkey581-BQ014D0224J" TargetMode="External" /><Relationship Id="rId96" Type="http://schemas.openxmlformats.org/officeDocument/2006/relationships/hyperlink" Target="http://www.mouser.com/search/ProductDetail.aspx?R=140-XRL35V1.0-RCvirtualkey21980000virtualkey140-XRL35V1.0-RC" TargetMode="External" /><Relationship Id="rId97" Type="http://schemas.openxmlformats.org/officeDocument/2006/relationships/hyperlink" Target="http://www.mouser.com/search/ProductDetail.aspx?R=140-XRL35V22-RCvirtualkey21980000virtualkey140-XRL35V22-RC" TargetMode="External" /><Relationship Id="rId98" Type="http://schemas.openxmlformats.org/officeDocument/2006/relationships/hyperlink" Target="http://www.mouser.com/search/productdetail.aspx?R=147-75-101-RCvirtualkey21980000virtualkey147-75-101-RC" TargetMode="External" /><Relationship Id="rId99" Type="http://schemas.openxmlformats.org/officeDocument/2006/relationships/hyperlink" Target="http://www.mouser.com/search/productdetail.aspx?R=147-72-104-RCvirtualkey21980000virtualkey147-72-104-RC" TargetMode="External" /><Relationship Id="rId100" Type="http://schemas.openxmlformats.org/officeDocument/2006/relationships/hyperlink" Target="http://www.mouser.com/search/ProductDetail.aspx?R=271-10-RCvirtualkey21980000virtualkey271-10-RC" TargetMode="External" /><Relationship Id="rId101" Type="http://schemas.openxmlformats.org/officeDocument/2006/relationships/hyperlink" Target="http://www.mouser.com/search/ProductDetail.aspx?R=271-100-RCvirtualkey21980000virtualkey271-100-RC" TargetMode="External" /><Relationship Id="rId102" Type="http://schemas.openxmlformats.org/officeDocument/2006/relationships/hyperlink" Target="http://www.mouser.com/search/ProductDetail.aspx?R=271-240-RCvirtualkey21980000virtualkey271-240-RC" TargetMode="External" /><Relationship Id="rId103" Type="http://schemas.openxmlformats.org/officeDocument/2006/relationships/hyperlink" Target="http://www.mouser.com/search/ProductDetail.aspx?R=271-330-RCvirtualkey21980000virtualkey271-330-RC" TargetMode="External" /><Relationship Id="rId104" Type="http://schemas.openxmlformats.org/officeDocument/2006/relationships/hyperlink" Target="http://www.mouser.com/search/ProductDetail.aspx?R=271-470-RCvirtualkey21980000virtualkey271-470-RC" TargetMode="External" /><Relationship Id="rId105" Type="http://schemas.openxmlformats.org/officeDocument/2006/relationships/hyperlink" Target="http://www.mouser.com/search/ProductDetail.aspx?R=271-560-RCvirtualkey21980000virtualkey271-560-RC" TargetMode="External" /><Relationship Id="rId106" Type="http://schemas.openxmlformats.org/officeDocument/2006/relationships/hyperlink" Target="http://www.mouser.com/search/ProductDetail.aspx?R=271-620-RCvirtualkey21980000virtualkey271-620-RC" TargetMode="External" /><Relationship Id="rId107" Type="http://schemas.openxmlformats.org/officeDocument/2006/relationships/hyperlink" Target="http://www.mouser.com/search/ProductDetail.aspx?R=271-27K-RCvirtualkey21980000virtualkey271-27K-RC" TargetMode="External" /><Relationship Id="rId108" Type="http://schemas.openxmlformats.org/officeDocument/2006/relationships/hyperlink" Target="http://www.mouser.com/search/ProductDetail.aspx?R=271-82K-RCvirtualkey21980000virtualkey271-82K-RC" TargetMode="External" /><Relationship Id="rId109" Type="http://schemas.openxmlformats.org/officeDocument/2006/relationships/hyperlink" Target="http://www.mouser.com/search/ProductDetail.aspx?R=271-100K-RCvirtualkey21980000virtualkey271-100K-RC" TargetMode="External" /><Relationship Id="rId110" Type="http://schemas.openxmlformats.org/officeDocument/2006/relationships/hyperlink" Target="http://www.mouser.com/search/ProductDetail.aspx?R=271-150K-RCvirtualkey21980000virtualkey271-150K-RC" TargetMode="External" /><Relationship Id="rId111" Type="http://schemas.openxmlformats.org/officeDocument/2006/relationships/hyperlink" Target="http://www.mouser.com/search/ProductDetail.aspx?R=271-220K-RCvirtualkey21980000virtualkey271-220K-RC" TargetMode="External" /><Relationship Id="rId112" Type="http://schemas.openxmlformats.org/officeDocument/2006/relationships/hyperlink" Target="http://www.mouser.com/search/ProductDetail.aspx?R=CMF5522M000FKBFvirtualkey61300000virtualkey71-CMF55-F-22M" TargetMode="External" /><Relationship Id="rId113" Type="http://schemas.openxmlformats.org/officeDocument/2006/relationships/hyperlink" Target="http://www.mouser.com/search/ProductDetail.aspx?R=140-XRL50V470-RCvirtualkey21980000virtualkey140-XRL50V470-RC" TargetMode="External" /><Relationship Id="rId114" Type="http://schemas.openxmlformats.org/officeDocument/2006/relationships/hyperlink" Target="http://www.mouser.com/search/ProductDetail.aspx?R=RPE5C1H100J2P1Z03Bvirtualkey64800000virtualkey81-RPE5C1H100J2P1Z03" TargetMode="External" /><Relationship Id="rId115" Type="http://schemas.openxmlformats.org/officeDocument/2006/relationships/hyperlink" Target="http://www.mouser.com/search/ProductDetail.aspx?R=RPE5C1H330J2P1Z03Bvirtualkey64800000virtualkey81-RPE5C1H330J2P1Z03" TargetMode="External" /><Relationship Id="rId116" Type="http://schemas.openxmlformats.org/officeDocument/2006/relationships/hyperlink" Target="http://www.mouser.com/search/ProductDetail.aspx?R=BQ014D0222J--virtualkey58110000virtualkey581-BQ014D0222J" TargetMode="External" /><Relationship Id="rId117" Type="http://schemas.openxmlformats.org/officeDocument/2006/relationships/hyperlink" Target="http://www.mouser.com/search/ProductDetail.aspx?R=BQ014D0103J--virtualkey58110000virtualkey581-BQ014D0103J" TargetMode="External" /><Relationship Id="rId118" Type="http://schemas.openxmlformats.org/officeDocument/2006/relationships/hyperlink" Target="http://www.mouser.com/search/ProductDetail.aspx?R=BQ014D0153J--virtualkey58110000virtualkey581-BQ014D0153J" TargetMode="External" /><Relationship Id="rId119" Type="http://schemas.openxmlformats.org/officeDocument/2006/relationships/hyperlink" Target="http://www.mouser.com/search/ProductDetail.aspx?R=BQ074D0474J--virtualkey58110000virtualkey581-BQ074D0474J" TargetMode="External" /><Relationship Id="rId120" Type="http://schemas.openxmlformats.org/officeDocument/2006/relationships/hyperlink" Target="http://www.mouser.com/search/ProductDetail.aspx?R=BQ014D0224J--virtualkey58110000virtualkey581-BQ014D0224J" TargetMode="External" /><Relationship Id="rId121" Type="http://schemas.openxmlformats.org/officeDocument/2006/relationships/hyperlink" Target="http://www.mouser.com/search/ProductDetail.aspx?R=1N4148virtualkey61350000virtualkey78-1N4148" TargetMode="External" /><Relationship Id="rId122" Type="http://schemas.openxmlformats.org/officeDocument/2006/relationships/hyperlink" Target="http://www.mouser.com/search/ProductDetail.aspx?R=1N4001-E3virtualkey61370000virtualkey625-1N4001-E3" TargetMode="External" /><Relationship Id="rId123" Type="http://schemas.openxmlformats.org/officeDocument/2006/relationships/hyperlink" Target="http://www.mouser.com/search/ProductDetail.aspx?R=3266W-1-502LFvirtualkey65210000virtualkey652-3266W-1-502LF" TargetMode="External" /><Relationship Id="rId124" Type="http://schemas.openxmlformats.org/officeDocument/2006/relationships/hyperlink" Target="http://www.web-tronics.com/ca3046.html" TargetMode="External" /><Relationship Id="rId125" Type="http://schemas.openxmlformats.org/officeDocument/2006/relationships/hyperlink" Target="http://webtronics.stores.yahoo.net/canpntrar.html" TargetMode="External" /><Relationship Id="rId126" Type="http://schemas.openxmlformats.org/officeDocument/2006/relationships/hyperlink" Target="http://www.mouser.com/search/ProductDetail.aspx?R=T350G106K035ATvirtualkey64600000virtualkey80-T350G106K035AT" TargetMode="External" /><Relationship Id="rId127" Type="http://schemas.openxmlformats.org/officeDocument/2006/relationships/hyperlink" Target="http://www.mouser.com/search/ProductDetail.aspx?R=271-2.7K-RCvirtualkey21980000virtualkey271-2.7K-RC" TargetMode="External" /><Relationship Id="rId128" Type="http://schemas.openxmlformats.org/officeDocument/2006/relationships/hyperlink" Target="http://www.mouser.com/search/ProductDetail.aspx?R=271-27K-RCvirtualkey21980000virtualkey271-27K-RC" TargetMode="External" /><Relationship Id="rId129" Type="http://schemas.openxmlformats.org/officeDocument/2006/relationships/hyperlink" Target="http://www.mouser.com/search/ProductDetail.aspx?R=3266W-1-502LFvirtualkey65210000virtualkey652-3266W-1-502LF" TargetMode="External" /><Relationship Id="rId130" Type="http://schemas.openxmlformats.org/officeDocument/2006/relationships/hyperlink" Target="http://www.mouser.com/search/ProductDetail.aspx?R=3266W-1-103LFvirtualkey65210000virtualkey652-3266W-1-103LF" TargetMode="External" /><Relationship Id="rId131" Type="http://schemas.openxmlformats.org/officeDocument/2006/relationships/hyperlink" Target="http://www.mouser.com/search/ProductDetail.aspx?R=271-47K-RCvirtualkey21980000virtualkey271-47K-RC" TargetMode="External" /><Relationship Id="rId132" Type="http://schemas.openxmlformats.org/officeDocument/2006/relationships/hyperlink" Target="http://www.mouser.com/search/ProductDetail.aspx?R=112AXvirtualkey50210000virtualkey502-112AX" TargetMode="External" /><Relationship Id="rId133" Type="http://schemas.openxmlformats.org/officeDocument/2006/relationships/hyperlink" Target="http://www.mouser.com/search/ProductDetail.aspx?R=112AXvirtualkey50210000virtualkey502-112AX" TargetMode="External" /><Relationship Id="rId134" Type="http://schemas.openxmlformats.org/officeDocument/2006/relationships/hyperlink" Target="http://www.mouser.com/search/ProductDetail.aspx?R=512.0008virtualkey59400000virtualkey594-512-0008" TargetMode="External" /><Relationship Id="rId135" Type="http://schemas.openxmlformats.org/officeDocument/2006/relationships/hyperlink" Target="http://www.mouser.com/search/ProductDetail.aspx?R=512.0008virtualkey59400000virtualkey594-512-0008" TargetMode="External" /><Relationship Id="rId136" Type="http://schemas.openxmlformats.org/officeDocument/2006/relationships/hyperlink" Target="http://www.mouser.com/search/ProductDetail.aspx?R=1456virtualkey53400000virtualkey534-1456" TargetMode="External" /><Relationship Id="rId137" Type="http://schemas.openxmlformats.org/officeDocument/2006/relationships/hyperlink" Target="http://www.mouser.com/search/ProductDetail.aspx?R=112AXvirtualkey50210000virtualkey502-112AX" TargetMode="External" /><Relationship Id="rId138" Type="http://schemas.openxmlformats.org/officeDocument/2006/relationships/hyperlink" Target="http://www.mouser.com/search/ProductDetail.aspx?R=512.0008virtualkey59400000virtualkey594-512-0008" TargetMode="External" /><Relationship Id="rId139" Type="http://schemas.openxmlformats.org/officeDocument/2006/relationships/hyperlink" Target="http://www.mouser.com/search/ProductDetail.aspx?R=1456virtualkey53400000virtualkey534-1456" TargetMode="External" /><Relationship Id="rId140" Type="http://schemas.openxmlformats.org/officeDocument/2006/relationships/hyperlink" Target="http://www.mouser.com/search/ProductDetail.aspx?R=M2042SS1W01-ROvirtualkey63300000virtualkey633-M204201-RO" TargetMode="External" /><Relationship Id="rId141" Type="http://schemas.openxmlformats.org/officeDocument/2006/relationships/hyperlink" Target="http://www.alliedelec.com/Search/ProductDetail.asp?SKU=870-0417&amp;SEARCH=&amp;MPN=M2042SS1W01%2DRO&amp;DESC=M2042SS1W01%2DRO&amp;R=870%2D0417&amp;sid=469AB5003F94E17F" TargetMode="External" /><Relationship Id="rId142" Type="http://schemas.openxmlformats.org/officeDocument/2006/relationships/hyperlink" Target="http://www.alliedelec.com/Search/ProductDetail.asp?SKU=670-1320&amp;SEARCH=&amp;MPN=SSI%2DLXH387GD&amp;DESC=SSI%2DLXH387GD&amp;R=670%2D1320&amp;sid=469AB5006514617F" TargetMode="External" /><Relationship Id="rId143" Type="http://schemas.openxmlformats.org/officeDocument/2006/relationships/hyperlink" Target="http://www.alliedelec.com/Search/ProductDetail.asp?SKU=670-1321&amp;SEARCH=&amp;MPN=SSI%2DLXH387ID&amp;DESC=SSI%2DLXH387ID&amp;R=670%2D1321&amp;sid=469AB5007247617F" TargetMode="External" /><Relationship Id="rId144" Type="http://schemas.openxmlformats.org/officeDocument/2006/relationships/hyperlink" Target="http://www.mouser.com/search/ProductDetail.aspx?R=PKES90B1%2f4virtualkey50660000virtualkey506-PKES90B1%2f4" TargetMode="External" /><Relationship Id="rId145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146" Type="http://schemas.openxmlformats.org/officeDocument/2006/relationships/hyperlink" Target="http://www.mouser.com/search/ProductDetail.aspx?R=14910FAGJSX10104KAvirtualkey59400000virtualkey594-149-7104" TargetMode="External" /><Relationship Id="rId147" Type="http://schemas.openxmlformats.org/officeDocument/2006/relationships/hyperlink" Target="http://www.mouser.com/search/ProductDetail.aspx?R=1456virtualkey53400000virtualkey534-1456" TargetMode="External" /><Relationship Id="rId148" Type="http://schemas.openxmlformats.org/officeDocument/2006/relationships/hyperlink" Target="http://www.mouser.com/search/ProductDetail.aspx?R=PKES90B1%2f4virtualkey50660000virtualkey506-PKES90B1%2f4" TargetMode="External" /><Relationship Id="rId149" Type="http://schemas.openxmlformats.org/officeDocument/2006/relationships/hyperlink" Target="http://www.mouser.com/search/ProductDetail.aspx?R=PKES90B1%2f4virtualkey50660000virtualkey506-PKES90B1%2f4" TargetMode="External" /><Relationship Id="rId150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151" Type="http://schemas.openxmlformats.org/officeDocument/2006/relationships/hyperlink" Target="http://www.mouser.com/search/ProductDetail.aspx?R=51AAA-B28-D15Lvirtualkey65210000virtualkey652-51AAA-B28-D15L" TargetMode="External" /><Relationship Id="rId152" Type="http://schemas.openxmlformats.org/officeDocument/2006/relationships/hyperlink" Target="http://www.mouser.com/search/ProductDetail.aspx?R=51AAA-B28-D15Lvirtualkey65210000virtualkey652-51AAA-B28-D15L" TargetMode="External" /><Relationship Id="rId153" Type="http://schemas.openxmlformats.org/officeDocument/2006/relationships/hyperlink" Target="http://www.mouser.com/search/ProductDetail.aspx?R=112AXvirtualkey50210000virtualkey502-112AX" TargetMode="External" /><Relationship Id="rId154" Type="http://schemas.openxmlformats.org/officeDocument/2006/relationships/hyperlink" Target="http://www.mouser.com/search/ProductDetail.aspx?R=112AXvirtualkey50210000virtualkey502-112AX" TargetMode="External" /><Relationship Id="rId155" Type="http://schemas.openxmlformats.org/officeDocument/2006/relationships/hyperlink" Target="http://www.mouser.com/search/ProductDetail.aspx?R=512.0008virtualkey59400000virtualkey594-512-0008" TargetMode="External" /><Relationship Id="rId156" Type="http://schemas.openxmlformats.org/officeDocument/2006/relationships/hyperlink" Target="http://www.mouser.com/search/ProductDetail.aspx?R=512.0008virtualkey59400000virtualkey594-512-0008" TargetMode="External" /><Relationship Id="rId157" Type="http://schemas.openxmlformats.org/officeDocument/2006/relationships/hyperlink" Target="http://www.mouser.com/search/ProductDetail.aspx?R=112AXvirtualkey50210000virtualkey502-112AX" TargetMode="External" /><Relationship Id="rId158" Type="http://schemas.openxmlformats.org/officeDocument/2006/relationships/hyperlink" Target="http://www.mouser.com/search/ProductDetail.aspx?R=512.0008virtualkey59400000virtualkey594-512-0008" TargetMode="External" /><Relationship Id="rId159" Type="http://schemas.openxmlformats.org/officeDocument/2006/relationships/hyperlink" Target="http://www.mouser.com/search/ProductDetail.aspx?R=112AXvirtualkey50210000virtualkey502-112AX" TargetMode="External" /><Relationship Id="rId160" Type="http://schemas.openxmlformats.org/officeDocument/2006/relationships/hyperlink" Target="http://www.mouser.com/search/ProductDetail.aspx?R=512.0008virtualkey59400000virtualkey594-512-0008" TargetMode="External" /><Relationship Id="rId161" Type="http://schemas.openxmlformats.org/officeDocument/2006/relationships/hyperlink" Target="http://www.mouser.com/search/ProductDetail.aspx?R=1456virtualkey53400000virtualkey534-1456" TargetMode="External" /><Relationship Id="rId162" Type="http://schemas.openxmlformats.org/officeDocument/2006/relationships/hyperlink" Target="http://www.mouser.com/search/ProductDetail.aspx?R=PKES90B1%2f4virtualkey50660000virtualkey506-PKES90B1%2f4" TargetMode="External" /><Relationship Id="rId163" Type="http://schemas.openxmlformats.org/officeDocument/2006/relationships/hyperlink" Target="http://www.alliedelec.com/Search/ProductDetail.asp?SKU=759-2125&amp;SEARCH=&amp;MPN=PKES90B1%2F4&amp;DESC=PKES90B1%2F4&amp;R=759%2D2125&amp;sid=469C068059F3E17F" TargetMode="External" /><Relationship Id="rId164" Type="http://schemas.openxmlformats.org/officeDocument/2006/relationships/hyperlink" Target="http://www.mouser.com/search/ProductDetail.aspx?R=51AAA-B28-D15Lvirtualkey65210000virtualkey652-51AAA-B28-D15L" TargetMode="External" /><Relationship Id="rId165" Type="http://schemas.openxmlformats.org/officeDocument/2006/relationships/hyperlink" Target="http://www.mouser.com/search/ProductDetail.aspx?R=51AAA-B28-D15Lvirtualkey65210000virtualkey652-51AAA-B28-D15L" TargetMode="External" /><Relationship Id="rId166" Type="http://schemas.openxmlformats.org/officeDocument/2006/relationships/hyperlink" Target="http://www.mouser.com/search/ProductDetail.aspx?R=140-XRL35V22-RCvirtualkey21980000virtualkey140-XRL35V22-RC" TargetMode="External" /><Relationship Id="rId167" Type="http://schemas.openxmlformats.org/officeDocument/2006/relationships/hyperlink" Target="http://www.web-tronics.com/ca3046.html" TargetMode="External" /><Relationship Id="rId168" Type="http://schemas.openxmlformats.org/officeDocument/2006/relationships/hyperlink" Target="http://store.americanmicrosemiconductor.com/ca3046.html?gclid=CIeBvsvs7owCFQ4egQodxj_WCA%20-%203.98" TargetMode="External" /><Relationship Id="rId169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170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171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172" Type="http://schemas.openxmlformats.org/officeDocument/2006/relationships/hyperlink" Target="http://www.mouser.com/search/ProductDetail.aspx?R=112AXvirtualkey50210000virtualkey502-112AX" TargetMode="External" /><Relationship Id="rId173" Type="http://schemas.openxmlformats.org/officeDocument/2006/relationships/hyperlink" Target="http://www.mouser.com/search/ProductDetail.aspx?R=512.0008virtualkey59400000virtualkey594-512-0008" TargetMode="External" /><Relationship Id="rId174" Type="http://schemas.openxmlformats.org/officeDocument/2006/relationships/hyperlink" Target="http://www.mouser.com/search/ProductDetail.aspx?R=PKES90B1%2f4virtualkey50660000virtualkey506-PKES90B1%2f4" TargetMode="External" /><Relationship Id="rId175" Type="http://schemas.openxmlformats.org/officeDocument/2006/relationships/hyperlink" Target="http://www.mouser.com/search/ProductDetail.aspx?R=1456virtualkey53400000virtualkey534-1456" TargetMode="External" /><Relationship Id="rId176" Type="http://schemas.openxmlformats.org/officeDocument/2006/relationships/hyperlink" Target="http://www.mouser.com/search/ProductDetail.aspx?R=PT10LV10-00279-PT10LV10-503A2020virtualkey53100000virtualkey531-PT10V-50K" TargetMode="External" /><Relationship Id="rId177" Type="http://schemas.openxmlformats.org/officeDocument/2006/relationships/hyperlink" Target="http://www.mouser.com/search/ProductDetail.aspx?R=112AXvirtualkey50210000virtualkey502-112AX" TargetMode="External" /><Relationship Id="rId178" Type="http://schemas.openxmlformats.org/officeDocument/2006/relationships/hyperlink" Target="http://www.jameco.com/webapp/wcs/stores/servlet/ProductDisplay?langId=-1&amp;storeId=10001&amp;catalogId=10001&amp;productId=99901" TargetMode="External" /><Relationship Id="rId179" Type="http://schemas.openxmlformats.org/officeDocument/2006/relationships/hyperlink" Target="http://www.radioshack.com/product/index.jsp?productId=2102795" TargetMode="External" /><Relationship Id="rId180" Type="http://schemas.openxmlformats.org/officeDocument/2006/relationships/hyperlink" Target="http://www.reichelt.de/?;ACTION=3;LA=4;GROUP=A568;GROUPID=3055;ARTICLE=15993;START=0;OFFSET=16;SID=283kesSawQARwAAFt8PG47f16f8d3120702bf33b77f040ff7f0af" TargetMode="External" /><Relationship Id="rId181" Type="http://schemas.openxmlformats.org/officeDocument/2006/relationships/hyperlink" Target="http://www.donberg.ie/descript/a/audio_lamp23.htm" TargetMode="External" /><Relationship Id="rId182" Type="http://schemas.openxmlformats.org/officeDocument/2006/relationships/hyperlink" Target="http://www.mouser.com/search/productdetail.aspx?R=2211virtualkey53400000virtualkey534-405" TargetMode="External" /><Relationship Id="rId183" Type="http://schemas.openxmlformats.org/officeDocument/2006/relationships/hyperlink" Target="http://www.mouser.com/search/ProductDetail.aspx?R=112AXvirtualkey50210000virtualkey502-112AX" TargetMode="External" /><Relationship Id="rId184" Type="http://schemas.openxmlformats.org/officeDocument/2006/relationships/hyperlink" Target="http://www.mouser.com/search/ProductDetail.aspx?R=112AXvirtualkey50210000virtualkey502-112AX" TargetMode="External" /><Relationship Id="rId185" Type="http://schemas.openxmlformats.org/officeDocument/2006/relationships/drawing" Target="../drawings/drawing1.xml" /><Relationship Id="rId1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9.57421875" style="12" customWidth="1"/>
    <col min="3" max="3" width="19.8515625" style="2" customWidth="1"/>
    <col min="4" max="4" width="22.00390625" style="10" customWidth="1"/>
    <col min="5" max="5" width="8.00390625" style="0" customWidth="1"/>
    <col min="6" max="6" width="6.00390625" style="0" customWidth="1"/>
    <col min="7" max="7" width="8.140625" style="3" customWidth="1"/>
    <col min="8" max="8" width="6.8515625" style="28" customWidth="1"/>
    <col min="9" max="9" width="8.140625" style="3" customWidth="1"/>
    <col min="10" max="10" width="36.421875" style="8" customWidth="1"/>
    <col min="11" max="16384" width="8.8515625" style="0" customWidth="1"/>
  </cols>
  <sheetData>
    <row r="1" spans="1:12" ht="12.75">
      <c r="A1" t="s">
        <v>106</v>
      </c>
      <c r="B1" s="12" t="s">
        <v>109</v>
      </c>
      <c r="C1" s="2" t="s">
        <v>42</v>
      </c>
      <c r="D1" s="10" t="s">
        <v>45</v>
      </c>
      <c r="E1" t="s">
        <v>44</v>
      </c>
      <c r="F1" t="s">
        <v>114</v>
      </c>
      <c r="G1" s="3" t="s">
        <v>46</v>
      </c>
      <c r="H1" s="28" t="s">
        <v>168</v>
      </c>
      <c r="I1" s="3" t="s">
        <v>89</v>
      </c>
      <c r="J1" s="8" t="s">
        <v>110</v>
      </c>
      <c r="K1" s="3" t="s">
        <v>139</v>
      </c>
      <c r="L1" s="3" t="s">
        <v>141</v>
      </c>
    </row>
    <row r="2" ht="12.75">
      <c r="A2" t="s">
        <v>211</v>
      </c>
    </row>
    <row r="3" spans="1:10" s="59" customFormat="1" ht="12.75">
      <c r="A3" s="59" t="s">
        <v>206</v>
      </c>
      <c r="B3" s="60"/>
      <c r="C3" s="61"/>
      <c r="D3" s="62"/>
      <c r="G3" s="63"/>
      <c r="H3" s="64"/>
      <c r="I3" s="63"/>
      <c r="J3" s="65"/>
    </row>
    <row r="4" spans="1:10" s="14" customFormat="1" ht="12.75">
      <c r="A4" s="25" t="s">
        <v>117</v>
      </c>
      <c r="B4" s="20"/>
      <c r="C4" s="21"/>
      <c r="D4" s="22"/>
      <c r="G4" s="15"/>
      <c r="H4" s="30"/>
      <c r="I4" s="15"/>
      <c r="J4" s="17"/>
    </row>
    <row r="5" spans="1:10" ht="12.75">
      <c r="A5" s="24" t="s">
        <v>107</v>
      </c>
      <c r="B5" s="12" t="s">
        <v>108</v>
      </c>
      <c r="C5" s="2" t="s">
        <v>43</v>
      </c>
      <c r="D5" s="11" t="s">
        <v>113</v>
      </c>
      <c r="E5" s="14">
        <v>1</v>
      </c>
      <c r="F5">
        <v>1</v>
      </c>
      <c r="G5" s="15">
        <v>0.13</v>
      </c>
      <c r="H5" s="52">
        <v>3</v>
      </c>
      <c r="I5" s="3" t="s">
        <v>53</v>
      </c>
      <c r="J5" s="17" t="s">
        <v>129</v>
      </c>
    </row>
    <row r="6" spans="1:10" ht="12.75">
      <c r="A6" s="24" t="s">
        <v>199</v>
      </c>
      <c r="B6" s="12" t="s">
        <v>108</v>
      </c>
      <c r="C6" s="2" t="s">
        <v>43</v>
      </c>
      <c r="D6" s="11" t="s">
        <v>200</v>
      </c>
      <c r="E6" s="14">
        <v>1</v>
      </c>
      <c r="F6" s="14">
        <v>1</v>
      </c>
      <c r="G6" s="15">
        <v>0.13</v>
      </c>
      <c r="H6" s="52">
        <v>2</v>
      </c>
      <c r="I6" s="3">
        <f>PRODUCT(H6,G6)</f>
        <v>0.26</v>
      </c>
      <c r="J6" s="17" t="s">
        <v>129</v>
      </c>
    </row>
    <row r="7" spans="1:10" ht="12.75">
      <c r="A7" s="24" t="s">
        <v>166</v>
      </c>
      <c r="B7" s="12" t="s">
        <v>108</v>
      </c>
      <c r="C7" s="2" t="s">
        <v>43</v>
      </c>
      <c r="D7" s="11" t="s">
        <v>167</v>
      </c>
      <c r="E7" s="14">
        <v>1</v>
      </c>
      <c r="F7" s="14">
        <v>1</v>
      </c>
      <c r="G7" s="15">
        <v>0.13</v>
      </c>
      <c r="H7" s="52">
        <v>1</v>
      </c>
      <c r="I7" s="3" t="s">
        <v>53</v>
      </c>
      <c r="J7" s="17" t="s">
        <v>129</v>
      </c>
    </row>
    <row r="8" spans="1:10" ht="12.75">
      <c r="A8" s="24" t="s">
        <v>130</v>
      </c>
      <c r="B8" s="12" t="s">
        <v>108</v>
      </c>
      <c r="C8" s="2" t="s">
        <v>43</v>
      </c>
      <c r="D8" s="11" t="s">
        <v>131</v>
      </c>
      <c r="E8" s="14">
        <v>1</v>
      </c>
      <c r="F8" s="14">
        <v>1</v>
      </c>
      <c r="G8" s="15">
        <v>0.13</v>
      </c>
      <c r="H8" s="52">
        <v>4</v>
      </c>
      <c r="I8" s="3" t="s">
        <v>53</v>
      </c>
      <c r="J8" s="17" t="s">
        <v>129</v>
      </c>
    </row>
    <row r="9" spans="1:10" ht="12.75">
      <c r="A9" s="24" t="s">
        <v>160</v>
      </c>
      <c r="B9" s="12" t="s">
        <v>108</v>
      </c>
      <c r="C9" s="2" t="s">
        <v>43</v>
      </c>
      <c r="D9" s="11" t="s">
        <v>161</v>
      </c>
      <c r="E9" s="14">
        <v>1</v>
      </c>
      <c r="F9" s="14">
        <v>1</v>
      </c>
      <c r="G9" s="15">
        <v>0.13</v>
      </c>
      <c r="H9" s="52">
        <v>2</v>
      </c>
      <c r="I9" s="3" t="s">
        <v>53</v>
      </c>
      <c r="J9" s="17" t="s">
        <v>129</v>
      </c>
    </row>
    <row r="10" spans="1:10" ht="12.75">
      <c r="A10" s="24" t="s">
        <v>132</v>
      </c>
      <c r="B10" s="12" t="s">
        <v>108</v>
      </c>
      <c r="C10" s="2" t="s">
        <v>43</v>
      </c>
      <c r="D10" s="11" t="s">
        <v>116</v>
      </c>
      <c r="E10" s="14">
        <v>1</v>
      </c>
      <c r="F10">
        <v>1</v>
      </c>
      <c r="G10" s="15">
        <v>0.13</v>
      </c>
      <c r="H10" s="52">
        <v>2</v>
      </c>
      <c r="I10" s="3" t="s">
        <v>53</v>
      </c>
      <c r="J10" s="17" t="s">
        <v>129</v>
      </c>
    </row>
    <row r="11" spans="1:10" ht="12.75">
      <c r="A11" s="24" t="s">
        <v>26</v>
      </c>
      <c r="B11" s="12" t="s">
        <v>108</v>
      </c>
      <c r="C11" s="2" t="s">
        <v>43</v>
      </c>
      <c r="D11" s="11" t="s">
        <v>30</v>
      </c>
      <c r="E11" s="14">
        <v>1</v>
      </c>
      <c r="F11">
        <v>1</v>
      </c>
      <c r="G11" s="15">
        <v>0.13</v>
      </c>
      <c r="H11" s="52">
        <v>3</v>
      </c>
      <c r="I11" s="3">
        <f>PRODUCT(H11,G11)</f>
        <v>0.39</v>
      </c>
      <c r="J11" s="17" t="s">
        <v>129</v>
      </c>
    </row>
    <row r="12" spans="1:10" ht="12.75">
      <c r="A12" s="24" t="s">
        <v>27</v>
      </c>
      <c r="B12" s="12" t="s">
        <v>108</v>
      </c>
      <c r="C12" s="2" t="s">
        <v>43</v>
      </c>
      <c r="D12" s="11" t="s">
        <v>31</v>
      </c>
      <c r="E12" s="14">
        <v>1</v>
      </c>
      <c r="F12">
        <v>1</v>
      </c>
      <c r="G12" s="15">
        <v>0.13</v>
      </c>
      <c r="H12" s="52">
        <v>2</v>
      </c>
      <c r="I12" s="3">
        <f>PRODUCT(H12,G12)</f>
        <v>0.26</v>
      </c>
      <c r="J12" s="17" t="s">
        <v>129</v>
      </c>
    </row>
    <row r="13" spans="1:10" s="14" customFormat="1" ht="12.75">
      <c r="A13" s="24" t="s">
        <v>133</v>
      </c>
      <c r="B13" s="20" t="s">
        <v>108</v>
      </c>
      <c r="C13" s="21" t="s">
        <v>43</v>
      </c>
      <c r="D13" s="11" t="s">
        <v>134</v>
      </c>
      <c r="E13" s="14">
        <v>1</v>
      </c>
      <c r="F13" s="14">
        <v>1</v>
      </c>
      <c r="G13" s="15">
        <v>0.13</v>
      </c>
      <c r="H13" s="52">
        <v>5</v>
      </c>
      <c r="I13" s="15" t="s">
        <v>53</v>
      </c>
      <c r="J13" s="17" t="s">
        <v>129</v>
      </c>
    </row>
    <row r="14" spans="1:10" s="14" customFormat="1" ht="12.75">
      <c r="A14" s="24" t="s">
        <v>148</v>
      </c>
      <c r="B14" s="20" t="s">
        <v>108</v>
      </c>
      <c r="C14" s="21" t="s">
        <v>43</v>
      </c>
      <c r="D14" s="11" t="s">
        <v>149</v>
      </c>
      <c r="E14" s="14">
        <v>1</v>
      </c>
      <c r="F14" s="14">
        <v>1</v>
      </c>
      <c r="G14" s="15">
        <v>0.13</v>
      </c>
      <c r="H14" s="52">
        <v>3</v>
      </c>
      <c r="I14" s="15">
        <f>PRODUCT(H14,G14)</f>
        <v>0.39</v>
      </c>
      <c r="J14" s="17" t="s">
        <v>129</v>
      </c>
    </row>
    <row r="15" spans="1:10" s="14" customFormat="1" ht="12.75">
      <c r="A15" s="24" t="s">
        <v>201</v>
      </c>
      <c r="B15" s="20" t="s">
        <v>108</v>
      </c>
      <c r="C15" s="21" t="s">
        <v>43</v>
      </c>
      <c r="D15" s="11" t="s">
        <v>202</v>
      </c>
      <c r="E15" s="14">
        <v>1</v>
      </c>
      <c r="F15" s="14">
        <v>1</v>
      </c>
      <c r="G15" s="15">
        <v>0.13</v>
      </c>
      <c r="H15" s="52">
        <v>1</v>
      </c>
      <c r="I15" s="15">
        <f>PRODUCT(H15,G15)</f>
        <v>0.13</v>
      </c>
      <c r="J15" s="17" t="s">
        <v>129</v>
      </c>
    </row>
    <row r="16" spans="1:10" s="14" customFormat="1" ht="12.75">
      <c r="A16" s="24" t="s">
        <v>150</v>
      </c>
      <c r="B16" s="20" t="s">
        <v>108</v>
      </c>
      <c r="C16" s="21" t="s">
        <v>43</v>
      </c>
      <c r="D16" s="11" t="s">
        <v>151</v>
      </c>
      <c r="E16" s="14">
        <v>1</v>
      </c>
      <c r="F16" s="14">
        <v>1</v>
      </c>
      <c r="G16" s="15">
        <v>0.13</v>
      </c>
      <c r="H16" s="52">
        <v>5</v>
      </c>
      <c r="I16" s="15">
        <f>PRODUCT(H16,G16)</f>
        <v>0.65</v>
      </c>
      <c r="J16" s="17" t="s">
        <v>129</v>
      </c>
    </row>
    <row r="17" spans="1:10" ht="12.75">
      <c r="A17" s="24" t="s">
        <v>41</v>
      </c>
      <c r="B17" s="12" t="s">
        <v>108</v>
      </c>
      <c r="C17" s="2" t="s">
        <v>43</v>
      </c>
      <c r="D17" s="11" t="s">
        <v>115</v>
      </c>
      <c r="E17" s="14">
        <v>1</v>
      </c>
      <c r="F17">
        <v>1</v>
      </c>
      <c r="G17" s="15">
        <v>0.13</v>
      </c>
      <c r="H17" s="52">
        <v>12</v>
      </c>
      <c r="I17" s="3">
        <f>PRODUCT(H17,G17)</f>
        <v>1.56</v>
      </c>
      <c r="J17" s="17" t="s">
        <v>129</v>
      </c>
    </row>
    <row r="18" spans="1:10" ht="12.75">
      <c r="A18" s="24" t="s">
        <v>197</v>
      </c>
      <c r="B18" s="12" t="s">
        <v>108</v>
      </c>
      <c r="C18" s="2" t="s">
        <v>43</v>
      </c>
      <c r="D18" s="11" t="s">
        <v>198</v>
      </c>
      <c r="E18" s="14">
        <v>1</v>
      </c>
      <c r="F18" s="14">
        <v>1</v>
      </c>
      <c r="G18" s="15">
        <v>0.13</v>
      </c>
      <c r="H18" s="52">
        <v>1</v>
      </c>
      <c r="I18" s="3" t="s">
        <v>53</v>
      </c>
      <c r="J18" s="17" t="s">
        <v>129</v>
      </c>
    </row>
    <row r="19" spans="1:10" ht="12.75">
      <c r="A19" s="24" t="s">
        <v>152</v>
      </c>
      <c r="B19" s="12" t="s">
        <v>108</v>
      </c>
      <c r="C19" s="2" t="s">
        <v>43</v>
      </c>
      <c r="D19" s="11" t="s">
        <v>153</v>
      </c>
      <c r="E19" s="14">
        <v>1</v>
      </c>
      <c r="F19" s="14">
        <v>1</v>
      </c>
      <c r="G19" s="15">
        <v>0.13</v>
      </c>
      <c r="H19" s="52">
        <v>1</v>
      </c>
      <c r="I19" s="3">
        <f>PRODUCT(H19,G19)</f>
        <v>0.13</v>
      </c>
      <c r="J19" s="17" t="s">
        <v>129</v>
      </c>
    </row>
    <row r="20" spans="1:10" ht="12.75">
      <c r="A20" s="24" t="s">
        <v>154</v>
      </c>
      <c r="B20" s="12" t="s">
        <v>108</v>
      </c>
      <c r="C20" s="2" t="s">
        <v>43</v>
      </c>
      <c r="D20" s="11" t="s">
        <v>155</v>
      </c>
      <c r="E20" s="14">
        <v>1</v>
      </c>
      <c r="F20" s="14">
        <v>1</v>
      </c>
      <c r="G20" s="15">
        <v>0.13</v>
      </c>
      <c r="H20" s="52">
        <v>1</v>
      </c>
      <c r="I20" s="3" t="s">
        <v>53</v>
      </c>
      <c r="J20" s="17" t="s">
        <v>129</v>
      </c>
    </row>
    <row r="21" spans="1:10" ht="12.75">
      <c r="A21" s="24" t="s">
        <v>165</v>
      </c>
      <c r="B21" s="12" t="s">
        <v>108</v>
      </c>
      <c r="C21" s="2" t="s">
        <v>43</v>
      </c>
      <c r="D21" s="11" t="s">
        <v>162</v>
      </c>
      <c r="E21" s="14">
        <v>1</v>
      </c>
      <c r="F21" s="14">
        <v>1</v>
      </c>
      <c r="G21" s="15">
        <v>0.13</v>
      </c>
      <c r="H21" s="52">
        <v>1</v>
      </c>
      <c r="I21" s="3" t="s">
        <v>53</v>
      </c>
      <c r="J21" s="17" t="s">
        <v>129</v>
      </c>
    </row>
    <row r="22" spans="1:10" ht="12.75">
      <c r="A22" s="24" t="s">
        <v>5</v>
      </c>
      <c r="B22" s="12" t="s">
        <v>108</v>
      </c>
      <c r="C22" s="2" t="s">
        <v>43</v>
      </c>
      <c r="D22" s="11" t="s">
        <v>33</v>
      </c>
      <c r="E22" s="14">
        <v>1</v>
      </c>
      <c r="F22">
        <v>1</v>
      </c>
      <c r="G22" s="15">
        <v>0.13</v>
      </c>
      <c r="H22" s="52">
        <v>3</v>
      </c>
      <c r="I22" s="3">
        <f>PRODUCT(H22,G22)</f>
        <v>0.39</v>
      </c>
      <c r="J22" s="17" t="s">
        <v>129</v>
      </c>
    </row>
    <row r="23" spans="1:10" s="14" customFormat="1" ht="12.75">
      <c r="A23" s="31"/>
      <c r="B23" s="20"/>
      <c r="C23" s="21"/>
      <c r="D23" s="26"/>
      <c r="G23" s="15"/>
      <c r="H23" s="30"/>
      <c r="I23" s="15"/>
      <c r="J23" s="17"/>
    </row>
    <row r="24" spans="1:10" s="27" customFormat="1" ht="12.75">
      <c r="A24" s="32" t="s">
        <v>92</v>
      </c>
      <c r="B24" s="34"/>
      <c r="C24" s="35"/>
      <c r="D24" s="36"/>
      <c r="G24" s="37"/>
      <c r="H24" s="38"/>
      <c r="I24" s="37">
        <f>SUM(I4:I23)</f>
        <v>4.16</v>
      </c>
      <c r="J24" s="39"/>
    </row>
    <row r="25" spans="1:10" s="27" customFormat="1" ht="12.75">
      <c r="A25" s="32" t="s">
        <v>93</v>
      </c>
      <c r="B25" s="34"/>
      <c r="C25" s="35"/>
      <c r="D25" s="40"/>
      <c r="G25" s="37"/>
      <c r="H25" s="38"/>
      <c r="I25" s="37">
        <f>SUM(I24)</f>
        <v>4.16</v>
      </c>
      <c r="J25" s="39"/>
    </row>
    <row r="26" spans="1:10" s="14" customFormat="1" ht="12.75">
      <c r="A26" s="31"/>
      <c r="B26" s="20"/>
      <c r="C26" s="21"/>
      <c r="D26" s="22"/>
      <c r="G26" s="15"/>
      <c r="H26" s="30"/>
      <c r="I26" s="15"/>
      <c r="J26" s="17"/>
    </row>
    <row r="27" spans="1:10" s="5" customFormat="1" ht="12.75">
      <c r="A27" s="4" t="s">
        <v>51</v>
      </c>
      <c r="B27" s="13"/>
      <c r="C27" s="6"/>
      <c r="D27" s="11"/>
      <c r="G27" s="7"/>
      <c r="H27" s="29"/>
      <c r="I27" s="7"/>
      <c r="J27" s="9"/>
    </row>
    <row r="28" spans="1:10" s="14" customFormat="1" ht="12.75">
      <c r="A28" s="19" t="s">
        <v>164</v>
      </c>
      <c r="B28" s="20"/>
      <c r="C28" s="21"/>
      <c r="D28" s="22"/>
      <c r="G28" s="15"/>
      <c r="H28" s="30"/>
      <c r="I28" s="15"/>
      <c r="J28" s="17"/>
    </row>
    <row r="29" spans="1:10" s="14" customFormat="1" ht="12.75">
      <c r="A29" s="66" t="s">
        <v>146</v>
      </c>
      <c r="B29" s="20" t="s">
        <v>108</v>
      </c>
      <c r="C29" s="21" t="s">
        <v>43</v>
      </c>
      <c r="D29" s="11" t="s">
        <v>145</v>
      </c>
      <c r="E29" s="14">
        <v>1</v>
      </c>
      <c r="F29">
        <v>1</v>
      </c>
      <c r="G29" s="3">
        <v>0.06</v>
      </c>
      <c r="H29" s="42">
        <v>2</v>
      </c>
      <c r="I29" s="3">
        <f>PRODUCT(H29,G29)</f>
        <v>0.12</v>
      </c>
      <c r="J29" s="17"/>
    </row>
    <row r="30" spans="1:10" s="14" customFormat="1" ht="12.75">
      <c r="A30" s="66" t="s">
        <v>193</v>
      </c>
      <c r="B30" s="20" t="s">
        <v>108</v>
      </c>
      <c r="C30" s="21" t="s">
        <v>43</v>
      </c>
      <c r="D30" s="11" t="s">
        <v>194</v>
      </c>
      <c r="E30" s="14">
        <v>1</v>
      </c>
      <c r="F30">
        <v>1</v>
      </c>
      <c r="G30" s="3">
        <v>0.06</v>
      </c>
      <c r="H30" s="42">
        <v>1</v>
      </c>
      <c r="I30" s="3"/>
      <c r="J30" s="17"/>
    </row>
    <row r="31" spans="1:10" s="14" customFormat="1" ht="12.75">
      <c r="A31" s="19" t="s">
        <v>147</v>
      </c>
      <c r="B31" s="20"/>
      <c r="C31" s="21"/>
      <c r="D31" s="22"/>
      <c r="G31" s="15"/>
      <c r="H31" s="42"/>
      <c r="I31" s="15"/>
      <c r="J31" s="17"/>
    </row>
    <row r="32" spans="1:10" s="14" customFormat="1" ht="12.75">
      <c r="A32" s="54" t="s">
        <v>190</v>
      </c>
      <c r="B32" s="20" t="s">
        <v>108</v>
      </c>
      <c r="C32" s="21" t="s">
        <v>50</v>
      </c>
      <c r="D32" s="11" t="s">
        <v>189</v>
      </c>
      <c r="E32" s="14">
        <v>1</v>
      </c>
      <c r="F32" s="14">
        <v>1</v>
      </c>
      <c r="G32" s="15">
        <v>0.48</v>
      </c>
      <c r="H32" s="42">
        <v>1</v>
      </c>
      <c r="I32" s="3"/>
      <c r="J32" s="17"/>
    </row>
    <row r="33" spans="1:10" s="14" customFormat="1" ht="12.75">
      <c r="A33" s="19" t="s">
        <v>184</v>
      </c>
      <c r="B33" s="21"/>
      <c r="C33" s="21"/>
      <c r="D33" s="26"/>
      <c r="G33" s="15"/>
      <c r="H33" s="30"/>
      <c r="I33" s="15"/>
      <c r="J33" s="17"/>
    </row>
    <row r="34" spans="1:10" s="14" customFormat="1" ht="12.75">
      <c r="A34" s="24" t="s">
        <v>188</v>
      </c>
      <c r="B34" s="21" t="s">
        <v>108</v>
      </c>
      <c r="C34" s="14" t="s">
        <v>43</v>
      </c>
      <c r="D34" s="5" t="s">
        <v>187</v>
      </c>
      <c r="E34" s="14">
        <v>1</v>
      </c>
      <c r="F34" s="14">
        <v>1</v>
      </c>
      <c r="G34" s="15">
        <v>0.16</v>
      </c>
      <c r="H34" s="14">
        <v>3</v>
      </c>
      <c r="J34" s="58">
        <v>0.54</v>
      </c>
    </row>
    <row r="35" spans="1:10" s="14" customFormat="1" ht="12.75">
      <c r="A35" s="24" t="s">
        <v>185</v>
      </c>
      <c r="B35" s="21" t="s">
        <v>108</v>
      </c>
      <c r="C35" s="22" t="s">
        <v>43</v>
      </c>
      <c r="D35" s="5" t="s">
        <v>186</v>
      </c>
      <c r="E35" s="14">
        <v>1</v>
      </c>
      <c r="F35" s="14">
        <v>1</v>
      </c>
      <c r="G35" s="15">
        <v>0.16</v>
      </c>
      <c r="H35" s="14">
        <v>8</v>
      </c>
      <c r="J35" s="55">
        <v>2.08</v>
      </c>
    </row>
    <row r="36" spans="1:10" s="14" customFormat="1" ht="12.75">
      <c r="A36" s="31" t="s">
        <v>53</v>
      </c>
      <c r="B36" s="20"/>
      <c r="C36" s="21"/>
      <c r="D36" s="22"/>
      <c r="G36" s="15"/>
      <c r="H36" s="30"/>
      <c r="I36" s="15"/>
      <c r="J36" s="17"/>
    </row>
    <row r="37" spans="1:10" s="27" customFormat="1" ht="12.75">
      <c r="A37" s="32" t="s">
        <v>121</v>
      </c>
      <c r="B37" s="34"/>
      <c r="C37" s="35"/>
      <c r="D37" s="40"/>
      <c r="G37" s="37"/>
      <c r="H37" s="38"/>
      <c r="I37" s="37">
        <f>SUM(I28:I36)</f>
        <v>0.12</v>
      </c>
      <c r="J37" s="39"/>
    </row>
    <row r="38" spans="1:10" s="27" customFormat="1" ht="12.75">
      <c r="A38" s="32" t="s">
        <v>93</v>
      </c>
      <c r="B38" s="34"/>
      <c r="C38" s="35"/>
      <c r="D38" s="40"/>
      <c r="G38" s="37"/>
      <c r="H38" s="38"/>
      <c r="I38" s="37">
        <f>SUM(I24,I37)</f>
        <v>4.28</v>
      </c>
      <c r="J38" s="39"/>
    </row>
    <row r="39" spans="1:10" s="14" customFormat="1" ht="12.75">
      <c r="A39" s="31"/>
      <c r="B39" s="20"/>
      <c r="C39" s="21"/>
      <c r="D39" s="22"/>
      <c r="G39" s="15"/>
      <c r="H39" s="30"/>
      <c r="I39" s="15"/>
      <c r="J39" s="17"/>
    </row>
    <row r="40" spans="1:10" s="5" customFormat="1" ht="12.75">
      <c r="A40" s="4" t="s">
        <v>52</v>
      </c>
      <c r="B40" s="13"/>
      <c r="C40" s="6"/>
      <c r="D40" s="11"/>
      <c r="G40" s="7"/>
      <c r="H40" s="29"/>
      <c r="I40" s="7"/>
      <c r="J40" s="9"/>
    </row>
    <row r="41" spans="1:11" s="14" customFormat="1" ht="12.75">
      <c r="A41" s="19" t="s">
        <v>119</v>
      </c>
      <c r="B41" s="20"/>
      <c r="C41" s="21"/>
      <c r="D41" s="26"/>
      <c r="G41" s="15"/>
      <c r="H41" s="42"/>
      <c r="I41" s="15"/>
      <c r="J41" s="17"/>
      <c r="K41" s="50"/>
    </row>
    <row r="42" spans="1:11" s="14" customFormat="1" ht="12.75">
      <c r="A42" s="24" t="s">
        <v>195</v>
      </c>
      <c r="B42" s="12" t="s">
        <v>108</v>
      </c>
      <c r="C42" s="21" t="s">
        <v>120</v>
      </c>
      <c r="D42" s="33" t="s">
        <v>196</v>
      </c>
      <c r="E42" s="14">
        <v>1</v>
      </c>
      <c r="F42" s="14">
        <v>1</v>
      </c>
      <c r="G42" s="15">
        <v>2.2</v>
      </c>
      <c r="H42" s="42">
        <v>1</v>
      </c>
      <c r="I42" s="3">
        <f>PRODUCT(H42,G42)</f>
        <v>2.2</v>
      </c>
      <c r="J42" s="17"/>
      <c r="K42" s="42">
        <v>4</v>
      </c>
    </row>
    <row r="43" spans="1:11" s="14" customFormat="1" ht="12.75">
      <c r="A43" s="24" t="s">
        <v>118</v>
      </c>
      <c r="B43" s="12" t="s">
        <v>108</v>
      </c>
      <c r="C43" s="21" t="s">
        <v>120</v>
      </c>
      <c r="D43" s="33" t="s">
        <v>192</v>
      </c>
      <c r="E43" s="14">
        <v>1</v>
      </c>
      <c r="F43" s="14">
        <v>1</v>
      </c>
      <c r="G43" s="15">
        <v>2.37</v>
      </c>
      <c r="H43" s="42">
        <v>3</v>
      </c>
      <c r="I43" s="3">
        <f>PRODUCT(H43,G43)</f>
        <v>7.11</v>
      </c>
      <c r="J43" s="17"/>
      <c r="K43" s="42">
        <v>4</v>
      </c>
    </row>
    <row r="44" spans="2:10" s="14" customFormat="1" ht="12.75">
      <c r="B44" s="20"/>
      <c r="C44" s="21"/>
      <c r="F44" s="15"/>
      <c r="G44" s="30"/>
      <c r="H44" s="15"/>
      <c r="I44" s="30"/>
      <c r="J44" s="18"/>
    </row>
    <row r="45" spans="1:9" s="27" customFormat="1" ht="12.75">
      <c r="A45" s="32" t="s">
        <v>95</v>
      </c>
      <c r="B45" s="34"/>
      <c r="C45" s="35"/>
      <c r="F45" s="37"/>
      <c r="G45" s="38"/>
      <c r="H45" s="37"/>
      <c r="I45" s="37">
        <f>SUM(I41:I44)</f>
        <v>9.31</v>
      </c>
    </row>
    <row r="46" spans="1:9" s="27" customFormat="1" ht="12.75">
      <c r="A46" s="32" t="s">
        <v>93</v>
      </c>
      <c r="B46" s="34"/>
      <c r="C46" s="35"/>
      <c r="D46" s="27" t="s">
        <v>53</v>
      </c>
      <c r="F46" s="37"/>
      <c r="G46" s="38"/>
      <c r="H46" s="37"/>
      <c r="I46" s="37">
        <f>SUM(I24,I37,H45)</f>
        <v>4.28</v>
      </c>
    </row>
    <row r="47" spans="1:10" s="14" customFormat="1" ht="12.75">
      <c r="A47" s="19"/>
      <c r="B47" s="20"/>
      <c r="C47" s="21"/>
      <c r="D47" s="22"/>
      <c r="G47" s="15"/>
      <c r="H47" s="30"/>
      <c r="I47" s="15"/>
      <c r="J47" s="17"/>
    </row>
    <row r="48" spans="1:10" s="5" customFormat="1" ht="12.75">
      <c r="A48" s="4" t="s">
        <v>191</v>
      </c>
      <c r="B48" s="13"/>
      <c r="C48" s="6"/>
      <c r="D48" s="11"/>
      <c r="G48" s="7"/>
      <c r="H48" s="29"/>
      <c r="I48" s="7"/>
      <c r="J48" s="9"/>
    </row>
    <row r="49" spans="1:10" s="14" customFormat="1" ht="12.75">
      <c r="A49" s="54" t="s">
        <v>169</v>
      </c>
      <c r="B49" s="20" t="s">
        <v>108</v>
      </c>
      <c r="C49" s="2" t="s">
        <v>99</v>
      </c>
      <c r="D49" s="33" t="s">
        <v>170</v>
      </c>
      <c r="E49" s="14">
        <v>1</v>
      </c>
      <c r="F49" s="14">
        <v>1</v>
      </c>
      <c r="G49" s="15">
        <v>0.46</v>
      </c>
      <c r="H49" s="42">
        <v>1</v>
      </c>
      <c r="I49" s="3"/>
      <c r="J49" s="17"/>
    </row>
    <row r="50" spans="1:10" s="14" customFormat="1" ht="12.75">
      <c r="A50" s="54" t="s">
        <v>171</v>
      </c>
      <c r="B50" s="20" t="s">
        <v>108</v>
      </c>
      <c r="C50" s="2" t="s">
        <v>99</v>
      </c>
      <c r="D50" s="33" t="s">
        <v>172</v>
      </c>
      <c r="E50" s="14">
        <v>1</v>
      </c>
      <c r="F50" s="14">
        <v>1</v>
      </c>
      <c r="G50" s="15">
        <v>0.46</v>
      </c>
      <c r="H50" s="42">
        <v>1</v>
      </c>
      <c r="I50" s="3"/>
      <c r="J50" s="17"/>
    </row>
    <row r="51" spans="1:10" s="14" customFormat="1" ht="12.75">
      <c r="A51" s="54" t="s">
        <v>173</v>
      </c>
      <c r="B51" s="20" t="s">
        <v>108</v>
      </c>
      <c r="C51" s="21" t="s">
        <v>47</v>
      </c>
      <c r="D51" s="33" t="s">
        <v>174</v>
      </c>
      <c r="E51" s="14">
        <v>1</v>
      </c>
      <c r="F51" s="14">
        <v>1</v>
      </c>
      <c r="G51" s="15">
        <v>1.17</v>
      </c>
      <c r="H51" s="42">
        <v>2</v>
      </c>
      <c r="I51" s="3"/>
      <c r="J51" s="17"/>
    </row>
    <row r="52" spans="1:10" s="14" customFormat="1" ht="12.75">
      <c r="A52" s="54" t="s">
        <v>175</v>
      </c>
      <c r="B52" s="20" t="s">
        <v>126</v>
      </c>
      <c r="C52" s="2"/>
      <c r="D52" s="33" t="s">
        <v>127</v>
      </c>
      <c r="E52" s="14">
        <v>1</v>
      </c>
      <c r="F52" s="14">
        <v>1</v>
      </c>
      <c r="G52" s="15">
        <v>3</v>
      </c>
      <c r="H52" s="42">
        <v>2</v>
      </c>
      <c r="I52" s="3" t="s">
        <v>53</v>
      </c>
      <c r="J52" s="17"/>
    </row>
    <row r="53" spans="1:10" s="14" customFormat="1" ht="12.75">
      <c r="A53" s="54" t="s">
        <v>163</v>
      </c>
      <c r="B53" s="20" t="s">
        <v>108</v>
      </c>
      <c r="C53" s="2" t="s">
        <v>8</v>
      </c>
      <c r="D53" s="33" t="s">
        <v>144</v>
      </c>
      <c r="E53" s="14">
        <v>1</v>
      </c>
      <c r="F53" s="14">
        <v>1</v>
      </c>
      <c r="G53" s="15">
        <v>0.52</v>
      </c>
      <c r="H53" s="42">
        <v>2</v>
      </c>
      <c r="I53" s="3">
        <f>PRODUCT(H53,G53)</f>
        <v>1.04</v>
      </c>
      <c r="J53" s="17"/>
    </row>
    <row r="54" spans="1:10" s="14" customFormat="1" ht="12.75">
      <c r="A54" s="54" t="s">
        <v>176</v>
      </c>
      <c r="B54" s="20" t="s">
        <v>108</v>
      </c>
      <c r="C54" s="2" t="s">
        <v>8</v>
      </c>
      <c r="D54" s="33" t="s">
        <v>177</v>
      </c>
      <c r="E54" s="14">
        <v>1</v>
      </c>
      <c r="F54" s="14">
        <v>1</v>
      </c>
      <c r="G54" s="15">
        <v>0.61</v>
      </c>
      <c r="H54" s="42">
        <v>1</v>
      </c>
      <c r="I54" s="3">
        <f>PRODUCT(H54,G54)</f>
        <v>0.61</v>
      </c>
      <c r="J54" s="17"/>
    </row>
    <row r="55" spans="1:10" s="14" customFormat="1" ht="12.75">
      <c r="A55" s="19" t="s">
        <v>101</v>
      </c>
      <c r="B55" s="20"/>
      <c r="C55" s="21"/>
      <c r="G55" s="15"/>
      <c r="H55" s="42"/>
      <c r="I55" s="3"/>
      <c r="J55" s="17"/>
    </row>
    <row r="56" spans="1:10" s="14" customFormat="1" ht="12.75">
      <c r="A56" s="66" t="s">
        <v>122</v>
      </c>
      <c r="B56" s="12" t="s">
        <v>108</v>
      </c>
      <c r="C56" s="2" t="s">
        <v>99</v>
      </c>
      <c r="D56" s="33" t="s">
        <v>123</v>
      </c>
      <c r="E56" s="14">
        <v>1</v>
      </c>
      <c r="F56" s="14">
        <v>1</v>
      </c>
      <c r="G56" s="3">
        <v>0.03</v>
      </c>
      <c r="H56" s="42">
        <v>4</v>
      </c>
      <c r="I56" s="15">
        <f>PRODUCT(H56,G56)</f>
        <v>0.12</v>
      </c>
      <c r="J56" s="17" t="s">
        <v>128</v>
      </c>
    </row>
    <row r="57" spans="1:10" s="14" customFormat="1" ht="12.75">
      <c r="A57" s="19" t="s">
        <v>178</v>
      </c>
      <c r="B57" s="20"/>
      <c r="C57" s="21"/>
      <c r="D57" s="22"/>
      <c r="G57" s="15"/>
      <c r="H57" s="30"/>
      <c r="I57" s="15"/>
      <c r="J57" s="17"/>
    </row>
    <row r="58" spans="1:15" s="14" customFormat="1" ht="12.75">
      <c r="A58" s="24" t="s">
        <v>179</v>
      </c>
      <c r="B58" s="20" t="s">
        <v>108</v>
      </c>
      <c r="C58" s="21" t="s">
        <v>180</v>
      </c>
      <c r="D58" s="11" t="s">
        <v>181</v>
      </c>
      <c r="E58" s="14">
        <v>1</v>
      </c>
      <c r="F58" s="14">
        <v>1</v>
      </c>
      <c r="G58" s="15">
        <v>2.07</v>
      </c>
      <c r="H58" s="30">
        <v>1</v>
      </c>
      <c r="I58" s="15">
        <v>1</v>
      </c>
      <c r="J58" s="55">
        <v>2.07</v>
      </c>
      <c r="K58" s="14" t="s">
        <v>53</v>
      </c>
      <c r="L58" s="14" t="s">
        <v>53</v>
      </c>
      <c r="M58" s="14" t="s">
        <v>53</v>
      </c>
      <c r="N58" s="14" t="s">
        <v>53</v>
      </c>
      <c r="O58" s="14" t="s">
        <v>53</v>
      </c>
    </row>
    <row r="59" spans="1:15" s="14" customFormat="1" ht="12.75">
      <c r="A59" s="24" t="s">
        <v>182</v>
      </c>
      <c r="B59" s="20" t="s">
        <v>108</v>
      </c>
      <c r="C59" s="21" t="s">
        <v>180</v>
      </c>
      <c r="D59" s="11" t="s">
        <v>183</v>
      </c>
      <c r="E59" s="14">
        <v>1</v>
      </c>
      <c r="F59" s="14">
        <v>1</v>
      </c>
      <c r="G59" s="15">
        <v>2.07</v>
      </c>
      <c r="H59" s="30">
        <v>0</v>
      </c>
      <c r="I59" s="15" t="s">
        <v>53</v>
      </c>
      <c r="J59" s="17" t="s">
        <v>53</v>
      </c>
      <c r="K59" s="14" t="s">
        <v>53</v>
      </c>
      <c r="L59" s="14" t="s">
        <v>53</v>
      </c>
      <c r="M59" s="14" t="s">
        <v>53</v>
      </c>
      <c r="N59" s="14" t="s">
        <v>53</v>
      </c>
      <c r="O59" s="14" t="s">
        <v>53</v>
      </c>
    </row>
    <row r="60" spans="1:10" s="14" customFormat="1" ht="12.75">
      <c r="A60" s="31"/>
      <c r="B60" s="21"/>
      <c r="C60" s="21"/>
      <c r="G60" s="15"/>
      <c r="H60" s="30"/>
      <c r="I60" s="15"/>
      <c r="J60" s="20"/>
    </row>
    <row r="61" spans="1:10" s="27" customFormat="1" ht="12.75">
      <c r="A61" s="32" t="s">
        <v>96</v>
      </c>
      <c r="B61" s="34"/>
      <c r="C61" s="35"/>
      <c r="D61" s="36"/>
      <c r="G61" s="37"/>
      <c r="H61" s="38"/>
      <c r="I61" s="37">
        <f>SUM(I53:I56)</f>
        <v>1.77</v>
      </c>
      <c r="J61" s="39"/>
    </row>
    <row r="62" spans="1:10" s="27" customFormat="1" ht="12.75">
      <c r="A62" s="32" t="s">
        <v>93</v>
      </c>
      <c r="B62" s="34"/>
      <c r="C62" s="35"/>
      <c r="D62" s="40"/>
      <c r="G62" s="37"/>
      <c r="H62" s="38"/>
      <c r="I62" s="37">
        <f>SUM(I24,I37,H45,I61)</f>
        <v>6.050000000000001</v>
      </c>
      <c r="J62" s="39"/>
    </row>
    <row r="63" spans="1:10" ht="12.75">
      <c r="A63" s="14"/>
      <c r="D63"/>
      <c r="J63"/>
    </row>
    <row r="64" spans="1:9" s="5" customFormat="1" ht="12.75">
      <c r="A64" s="4" t="s">
        <v>209</v>
      </c>
      <c r="B64" s="13"/>
      <c r="C64" s="6"/>
      <c r="D64" s="33"/>
      <c r="G64" s="7"/>
      <c r="H64" s="29"/>
      <c r="I64" s="7"/>
    </row>
    <row r="65" spans="1:9" s="14" customFormat="1" ht="12.75">
      <c r="A65" s="54" t="s">
        <v>63</v>
      </c>
      <c r="B65" s="20" t="s">
        <v>108</v>
      </c>
      <c r="C65" s="21" t="s">
        <v>94</v>
      </c>
      <c r="D65" s="5" t="s">
        <v>212</v>
      </c>
      <c r="E65" s="14">
        <v>1</v>
      </c>
      <c r="F65" s="14">
        <v>1</v>
      </c>
      <c r="G65" s="15">
        <v>0.12</v>
      </c>
      <c r="H65" s="42">
        <v>2</v>
      </c>
      <c r="I65" s="3" t="s">
        <v>53</v>
      </c>
    </row>
    <row r="67" spans="1:10" s="27" customFormat="1" ht="12.75">
      <c r="A67" s="32" t="s">
        <v>97</v>
      </c>
      <c r="B67" s="34"/>
      <c r="C67" s="35"/>
      <c r="D67" s="36"/>
      <c r="G67" s="37"/>
      <c r="H67" s="38"/>
      <c r="I67" s="37">
        <f>SUM(I65)</f>
        <v>0</v>
      </c>
      <c r="J67" s="39"/>
    </row>
    <row r="68" spans="1:10" s="27" customFormat="1" ht="12.75">
      <c r="A68" s="32" t="s">
        <v>93</v>
      </c>
      <c r="B68" s="34"/>
      <c r="C68" s="35"/>
      <c r="D68" s="40"/>
      <c r="G68" s="37"/>
      <c r="H68" s="38"/>
      <c r="I68" s="37">
        <f>SUM(I24,I37,H45,I61,I67)</f>
        <v>6.050000000000001</v>
      </c>
      <c r="J68" s="39"/>
    </row>
    <row r="70" spans="1:10" s="5" customFormat="1" ht="12.75">
      <c r="A70" s="4" t="s">
        <v>111</v>
      </c>
      <c r="B70" s="13"/>
      <c r="C70" s="6"/>
      <c r="D70" s="11"/>
      <c r="G70" s="7"/>
      <c r="H70" s="29"/>
      <c r="I70" s="7"/>
      <c r="J70" s="9"/>
    </row>
    <row r="71" spans="1:10" ht="12.75">
      <c r="A71" s="1" t="s">
        <v>49</v>
      </c>
      <c r="J71" s="8" t="s">
        <v>90</v>
      </c>
    </row>
    <row r="72" spans="1:9" ht="12.75">
      <c r="A72" s="24" t="s">
        <v>34</v>
      </c>
      <c r="B72" s="12" t="s">
        <v>108</v>
      </c>
      <c r="C72" s="2" t="s">
        <v>48</v>
      </c>
      <c r="D72" s="33" t="s">
        <v>35</v>
      </c>
      <c r="E72">
        <v>1</v>
      </c>
      <c r="F72">
        <v>1</v>
      </c>
      <c r="G72" s="3">
        <v>1.14</v>
      </c>
      <c r="H72" s="42">
        <v>2</v>
      </c>
      <c r="I72" s="3" t="s">
        <v>53</v>
      </c>
    </row>
    <row r="73" spans="1:10" ht="12.75">
      <c r="A73" s="24" t="s">
        <v>112</v>
      </c>
      <c r="B73" s="12" t="s">
        <v>108</v>
      </c>
      <c r="C73" s="2" t="s">
        <v>48</v>
      </c>
      <c r="D73" s="11" t="s">
        <v>36</v>
      </c>
      <c r="E73">
        <v>1</v>
      </c>
      <c r="F73">
        <v>1</v>
      </c>
      <c r="G73" s="3">
        <v>1</v>
      </c>
      <c r="H73" s="42">
        <v>3</v>
      </c>
      <c r="I73" s="3">
        <f>PRODUCT(H73,G73)</f>
        <v>3</v>
      </c>
      <c r="J73" s="8" t="s">
        <v>102</v>
      </c>
    </row>
    <row r="74" spans="1:10" ht="12.75">
      <c r="A74" s="24" t="s">
        <v>91</v>
      </c>
      <c r="B74" s="12" t="s">
        <v>108</v>
      </c>
      <c r="C74" s="2" t="s">
        <v>48</v>
      </c>
      <c r="D74" s="33" t="s">
        <v>37</v>
      </c>
      <c r="E74">
        <v>1</v>
      </c>
      <c r="F74">
        <v>1</v>
      </c>
      <c r="G74" s="3">
        <v>0.59</v>
      </c>
      <c r="H74" s="42">
        <v>4</v>
      </c>
      <c r="I74" s="3">
        <f>PRODUCT(H74,G74)</f>
        <v>2.36</v>
      </c>
      <c r="J74" s="8" t="s">
        <v>102</v>
      </c>
    </row>
    <row r="75" spans="1:10" s="43" customFormat="1" ht="12.75">
      <c r="A75" s="47" t="s">
        <v>65</v>
      </c>
      <c r="B75" s="48"/>
      <c r="C75" s="49"/>
      <c r="D75" s="46"/>
      <c r="G75" s="50"/>
      <c r="H75" s="42"/>
      <c r="I75" s="50"/>
      <c r="J75" s="51"/>
    </row>
    <row r="76" spans="1:10" s="14" customFormat="1" ht="25.5">
      <c r="A76" s="44" t="s">
        <v>207</v>
      </c>
      <c r="B76" s="20"/>
      <c r="C76" s="21"/>
      <c r="D76" s="26"/>
      <c r="G76" s="15"/>
      <c r="H76" s="30"/>
      <c r="I76" s="15"/>
      <c r="J76" s="17" t="s">
        <v>140</v>
      </c>
    </row>
    <row r="77" spans="1:11" ht="12.75">
      <c r="A77" s="24" t="s">
        <v>16</v>
      </c>
      <c r="B77" s="12" t="s">
        <v>108</v>
      </c>
      <c r="C77" s="2" t="s">
        <v>15</v>
      </c>
      <c r="D77" s="5" t="s">
        <v>17</v>
      </c>
      <c r="E77">
        <v>1</v>
      </c>
      <c r="F77">
        <v>1</v>
      </c>
      <c r="G77" s="3">
        <v>0.1</v>
      </c>
      <c r="H77" s="42">
        <v>1</v>
      </c>
      <c r="I77" s="3" t="s">
        <v>53</v>
      </c>
      <c r="J77" s="3"/>
      <c r="K77" s="16"/>
    </row>
    <row r="78" spans="1:11" ht="12.75">
      <c r="A78" s="24" t="s">
        <v>18</v>
      </c>
      <c r="B78" s="12" t="s">
        <v>108</v>
      </c>
      <c r="C78" s="2" t="s">
        <v>15</v>
      </c>
      <c r="D78" s="33" t="s">
        <v>124</v>
      </c>
      <c r="E78">
        <v>1</v>
      </c>
      <c r="F78">
        <v>1</v>
      </c>
      <c r="G78" s="3">
        <v>0.13</v>
      </c>
      <c r="H78" s="42">
        <v>1</v>
      </c>
      <c r="I78" s="3" t="s">
        <v>53</v>
      </c>
      <c r="J78" s="3"/>
      <c r="K78" s="16"/>
    </row>
    <row r="79" spans="1:11" ht="12.75">
      <c r="A79" s="24" t="s">
        <v>1</v>
      </c>
      <c r="B79" s="12" t="s">
        <v>108</v>
      </c>
      <c r="C79" s="2" t="s">
        <v>15</v>
      </c>
      <c r="D79" s="11" t="s">
        <v>2</v>
      </c>
      <c r="E79">
        <v>1</v>
      </c>
      <c r="F79">
        <v>1</v>
      </c>
      <c r="G79" s="3">
        <v>0.09</v>
      </c>
      <c r="H79" s="42">
        <v>1</v>
      </c>
      <c r="I79" s="3" t="s">
        <v>53</v>
      </c>
      <c r="J79" s="3"/>
      <c r="K79" s="16"/>
    </row>
    <row r="80" spans="1:12" ht="12.75">
      <c r="A80" s="1" t="s">
        <v>208</v>
      </c>
      <c r="D80" s="22"/>
      <c r="H80" s="42"/>
      <c r="L80" s="3"/>
    </row>
    <row r="81" spans="1:12" s="14" customFormat="1" ht="12.75">
      <c r="A81" s="66" t="s">
        <v>4</v>
      </c>
      <c r="B81" s="2" t="s">
        <v>108</v>
      </c>
      <c r="C81" s="2" t="s">
        <v>15</v>
      </c>
      <c r="D81" s="5" t="s">
        <v>64</v>
      </c>
      <c r="E81" s="14">
        <v>1</v>
      </c>
      <c r="F81" s="14">
        <v>1</v>
      </c>
      <c r="G81" s="15">
        <v>0.3</v>
      </c>
      <c r="H81" s="42">
        <v>1</v>
      </c>
      <c r="I81" s="3">
        <f>PRODUCT(H81,G81)</f>
        <v>0.3</v>
      </c>
      <c r="J81" s="45"/>
      <c r="L81" s="42">
        <v>5</v>
      </c>
    </row>
    <row r="82" spans="1:10" s="14" customFormat="1" ht="12.75">
      <c r="A82" s="56" t="s">
        <v>7</v>
      </c>
      <c r="B82" s="2" t="s">
        <v>108</v>
      </c>
      <c r="C82" s="2" t="s">
        <v>15</v>
      </c>
      <c r="D82" s="33" t="s">
        <v>156</v>
      </c>
      <c r="E82" s="14">
        <v>1</v>
      </c>
      <c r="F82" s="14">
        <v>1</v>
      </c>
      <c r="G82" s="15">
        <v>0.3</v>
      </c>
      <c r="H82" s="42">
        <v>1</v>
      </c>
      <c r="I82" s="3">
        <f>PRODUCT(H82,G82)</f>
        <v>0.3</v>
      </c>
      <c r="J82" s="17"/>
    </row>
    <row r="83" spans="1:10" s="14" customFormat="1" ht="12.75">
      <c r="A83" s="56" t="s">
        <v>3</v>
      </c>
      <c r="B83" s="2" t="s">
        <v>108</v>
      </c>
      <c r="C83" s="2" t="s">
        <v>15</v>
      </c>
      <c r="D83" s="33" t="s">
        <v>6</v>
      </c>
      <c r="E83" s="14">
        <v>1</v>
      </c>
      <c r="F83" s="14">
        <v>1</v>
      </c>
      <c r="G83" s="15">
        <v>0.19</v>
      </c>
      <c r="H83" s="42">
        <v>1</v>
      </c>
      <c r="I83" s="3">
        <f>PRODUCT(H83,G83)</f>
        <v>0.19</v>
      </c>
      <c r="J83" s="17"/>
    </row>
    <row r="84" spans="2:10" s="14" customFormat="1" ht="12.75">
      <c r="B84" s="12"/>
      <c r="C84" s="21"/>
      <c r="D84" s="26"/>
      <c r="G84" s="15"/>
      <c r="H84" s="30"/>
      <c r="I84" s="3"/>
      <c r="J84"/>
    </row>
    <row r="85" spans="1:10" s="27" customFormat="1" ht="12.75">
      <c r="A85" s="32" t="s">
        <v>98</v>
      </c>
      <c r="B85" s="34"/>
      <c r="C85" s="35"/>
      <c r="D85" s="36"/>
      <c r="G85" s="37"/>
      <c r="H85" s="38"/>
      <c r="I85" s="37">
        <f>SUM(I71:I84)</f>
        <v>6.1499999999999995</v>
      </c>
      <c r="J85" s="39"/>
    </row>
    <row r="86" spans="1:10" s="27" customFormat="1" ht="12.75">
      <c r="A86" s="32" t="s">
        <v>93</v>
      </c>
      <c r="B86" s="34"/>
      <c r="C86" s="35"/>
      <c r="D86" s="40"/>
      <c r="G86" s="37"/>
      <c r="H86" s="38"/>
      <c r="I86" s="37">
        <f>SUM(I24,I37,H45,I61,I67,I85)</f>
        <v>12.2</v>
      </c>
      <c r="J86" s="39"/>
    </row>
    <row r="87" spans="1:10" s="14" customFormat="1" ht="12.75">
      <c r="A87" s="26"/>
      <c r="B87" s="12"/>
      <c r="C87" s="21"/>
      <c r="D87" s="23"/>
      <c r="G87" s="15"/>
      <c r="H87" s="30"/>
      <c r="I87" s="15"/>
      <c r="J87" s="17"/>
    </row>
    <row r="88" spans="1:10" s="5" customFormat="1" ht="12.75">
      <c r="A88" s="4" t="s">
        <v>20</v>
      </c>
      <c r="B88" s="13"/>
      <c r="C88" s="6"/>
      <c r="D88" s="11"/>
      <c r="G88" s="7"/>
      <c r="H88" s="29"/>
      <c r="I88" s="7"/>
      <c r="J88" s="9"/>
    </row>
    <row r="89" spans="1:10" s="14" customFormat="1" ht="12.75">
      <c r="A89" s="19" t="s">
        <v>40</v>
      </c>
      <c r="B89" s="20"/>
      <c r="C89" s="21"/>
      <c r="D89" s="22"/>
      <c r="G89" s="15"/>
      <c r="I89" s="15"/>
      <c r="J89" s="17"/>
    </row>
    <row r="90" spans="1:11" s="14" customFormat="1" ht="12.75">
      <c r="A90" s="67" t="s">
        <v>135</v>
      </c>
      <c r="B90" s="20" t="s">
        <v>108</v>
      </c>
      <c r="C90" s="21" t="s">
        <v>103</v>
      </c>
      <c r="D90" s="33" t="s">
        <v>38</v>
      </c>
      <c r="E90" s="14">
        <v>1</v>
      </c>
      <c r="F90" s="14">
        <v>1</v>
      </c>
      <c r="G90" s="15">
        <v>7.8</v>
      </c>
      <c r="H90" s="57">
        <v>2</v>
      </c>
      <c r="I90" s="3">
        <f>PRODUCT(H90,G90)</f>
        <v>15.6</v>
      </c>
      <c r="J90" s="53"/>
      <c r="K90" s="42">
        <v>15</v>
      </c>
    </row>
    <row r="91" spans="1:11" s="14" customFormat="1" ht="12.75">
      <c r="A91" s="19" t="s">
        <v>138</v>
      </c>
      <c r="B91" s="20"/>
      <c r="C91" s="21"/>
      <c r="D91" s="26"/>
      <c r="G91" s="15"/>
      <c r="H91" s="43"/>
      <c r="J91" s="17"/>
      <c r="K91" s="42"/>
    </row>
    <row r="92" spans="1:11" s="14" customFormat="1" ht="12.75">
      <c r="A92" s="54" t="s">
        <v>203</v>
      </c>
      <c r="B92" s="20" t="s">
        <v>108</v>
      </c>
      <c r="C92" s="21" t="s">
        <v>136</v>
      </c>
      <c r="D92" s="33" t="s">
        <v>137</v>
      </c>
      <c r="E92" s="14">
        <v>1</v>
      </c>
      <c r="F92" s="14">
        <v>1</v>
      </c>
      <c r="G92" s="3">
        <v>4.5</v>
      </c>
      <c r="H92" s="42">
        <v>1</v>
      </c>
      <c r="I92" s="3">
        <f>PRODUCT(H92,G92)</f>
        <v>4.5</v>
      </c>
      <c r="J92" s="17"/>
      <c r="K92" s="42">
        <v>10</v>
      </c>
    </row>
    <row r="93" spans="1:13" s="14" customFormat="1" ht="25.5">
      <c r="A93" s="68" t="s">
        <v>205</v>
      </c>
      <c r="B93" s="12" t="s">
        <v>108</v>
      </c>
      <c r="C93" s="2" t="s">
        <v>136</v>
      </c>
      <c r="D93" s="5" t="s">
        <v>204</v>
      </c>
      <c r="E93">
        <v>1</v>
      </c>
      <c r="F93">
        <v>1</v>
      </c>
      <c r="G93" s="3">
        <v>5.6</v>
      </c>
      <c r="H93" s="42">
        <v>1</v>
      </c>
      <c r="I93" s="3">
        <f>PRODUCT(H93,G93)</f>
        <v>5.6</v>
      </c>
      <c r="J93" s="28">
        <v>1</v>
      </c>
      <c r="K93" s="3">
        <v>5.6</v>
      </c>
      <c r="L93" s="8"/>
      <c r="M93"/>
    </row>
    <row r="94" spans="1:11" s="14" customFormat="1" ht="12.75">
      <c r="A94" s="19" t="s">
        <v>86</v>
      </c>
      <c r="B94" s="20"/>
      <c r="G94" s="15"/>
      <c r="H94" s="43"/>
      <c r="J94" s="17"/>
      <c r="K94" s="42"/>
    </row>
    <row r="95" spans="1:11" ht="12.75">
      <c r="A95" s="24" t="s">
        <v>39</v>
      </c>
      <c r="B95" s="12" t="s">
        <v>108</v>
      </c>
      <c r="C95" s="2" t="s">
        <v>54</v>
      </c>
      <c r="D95" s="5" t="s">
        <v>55</v>
      </c>
      <c r="E95">
        <v>1</v>
      </c>
      <c r="F95">
        <v>1</v>
      </c>
      <c r="G95" s="3">
        <v>1.98</v>
      </c>
      <c r="H95" s="42">
        <v>4</v>
      </c>
      <c r="I95" s="3">
        <f>PRODUCT(H95,1.8)</f>
        <v>7.2</v>
      </c>
      <c r="J95" s="8" t="s">
        <v>102</v>
      </c>
      <c r="K95" s="42">
        <v>17</v>
      </c>
    </row>
    <row r="96" spans="1:11" ht="12.75">
      <c r="A96" s="24" t="s">
        <v>142</v>
      </c>
      <c r="B96" s="12" t="s">
        <v>108</v>
      </c>
      <c r="C96" s="2" t="s">
        <v>54</v>
      </c>
      <c r="D96" s="5" t="s">
        <v>143</v>
      </c>
      <c r="G96" s="3">
        <v>3.44</v>
      </c>
      <c r="H96" s="42">
        <v>1</v>
      </c>
      <c r="I96" s="3">
        <f>PRODUCT(H96,G96)</f>
        <v>3.44</v>
      </c>
      <c r="K96" s="42"/>
    </row>
    <row r="97" spans="1:11" ht="12.75">
      <c r="A97" s="24" t="s">
        <v>56</v>
      </c>
      <c r="B97" s="12" t="s">
        <v>108</v>
      </c>
      <c r="C97" s="2" t="s">
        <v>58</v>
      </c>
      <c r="D97" s="5" t="s">
        <v>57</v>
      </c>
      <c r="E97">
        <v>1</v>
      </c>
      <c r="F97">
        <v>1</v>
      </c>
      <c r="G97" s="3">
        <v>0.125</v>
      </c>
      <c r="H97" s="42">
        <v>4</v>
      </c>
      <c r="I97" s="3">
        <f>PRODUCT(H97,1.8)</f>
        <v>7.2</v>
      </c>
      <c r="K97" s="42">
        <v>17</v>
      </c>
    </row>
    <row r="98" spans="2:11" s="14" customFormat="1" ht="12.75">
      <c r="B98" s="20"/>
      <c r="C98" s="21"/>
      <c r="G98" s="15"/>
      <c r="H98" s="43"/>
      <c r="J98" s="17"/>
      <c r="K98" s="30"/>
    </row>
    <row r="99" spans="1:11" ht="12.75">
      <c r="A99" s="19" t="s">
        <v>87</v>
      </c>
      <c r="D99" s="14"/>
      <c r="H99" s="42"/>
      <c r="I99" s="15"/>
      <c r="K99" s="42"/>
    </row>
    <row r="100" spans="1:11" ht="12.75">
      <c r="A100" s="24" t="s">
        <v>59</v>
      </c>
      <c r="B100" s="12" t="s">
        <v>108</v>
      </c>
      <c r="C100" s="2" t="s">
        <v>61</v>
      </c>
      <c r="D100" s="5" t="s">
        <v>60</v>
      </c>
      <c r="E100">
        <v>1</v>
      </c>
      <c r="F100">
        <v>1</v>
      </c>
      <c r="G100" s="3">
        <v>0.25</v>
      </c>
      <c r="H100" s="42">
        <v>2</v>
      </c>
      <c r="I100" s="3">
        <f>PRODUCT(H100,G100)</f>
        <v>0.5</v>
      </c>
      <c r="K100" s="42">
        <v>23</v>
      </c>
    </row>
    <row r="101" spans="2:10" s="14" customFormat="1" ht="12.75">
      <c r="B101" s="20"/>
      <c r="C101" s="21"/>
      <c r="G101" s="15"/>
      <c r="H101" s="43"/>
      <c r="J101" s="17"/>
    </row>
    <row r="102" spans="1:12" s="14" customFormat="1" ht="12.75">
      <c r="A102" s="19" t="s">
        <v>88</v>
      </c>
      <c r="B102" s="20"/>
      <c r="C102" s="21"/>
      <c r="G102" s="15"/>
      <c r="H102" s="43"/>
      <c r="J102" s="17"/>
      <c r="L102" s="42">
        <v>0</v>
      </c>
    </row>
    <row r="103" spans="1:12" ht="12.75">
      <c r="A103" s="24" t="s">
        <v>125</v>
      </c>
      <c r="B103" s="12" t="s">
        <v>108</v>
      </c>
      <c r="C103" s="2" t="s">
        <v>62</v>
      </c>
      <c r="D103" s="5" t="s">
        <v>105</v>
      </c>
      <c r="E103">
        <v>1</v>
      </c>
      <c r="F103">
        <v>1</v>
      </c>
      <c r="G103" s="3">
        <v>2.96</v>
      </c>
      <c r="H103" s="42">
        <v>2</v>
      </c>
      <c r="I103" s="3">
        <f>PRODUCT(H103,G103)</f>
        <v>5.92</v>
      </c>
      <c r="L103" s="42">
        <v>15</v>
      </c>
    </row>
    <row r="104" spans="2:10" s="14" customFormat="1" ht="12.75">
      <c r="B104" s="20"/>
      <c r="C104" s="21"/>
      <c r="D104" s="26"/>
      <c r="G104" s="15"/>
      <c r="H104" s="15"/>
      <c r="I104" s="30"/>
      <c r="J104" s="17"/>
    </row>
    <row r="105" spans="1:10" s="27" customFormat="1" ht="12.75">
      <c r="A105" s="32" t="s">
        <v>19</v>
      </c>
      <c r="B105" s="34"/>
      <c r="C105" s="35"/>
      <c r="D105" s="36"/>
      <c r="G105" s="37"/>
      <c r="H105" s="38"/>
      <c r="I105" s="37">
        <f>SUM(I89:I104)</f>
        <v>49.96000000000001</v>
      </c>
      <c r="J105" s="39"/>
    </row>
    <row r="106" spans="1:10" s="27" customFormat="1" ht="12.75">
      <c r="A106" s="32" t="s">
        <v>93</v>
      </c>
      <c r="B106" s="34"/>
      <c r="C106" s="35"/>
      <c r="D106" s="40"/>
      <c r="G106" s="37"/>
      <c r="H106" s="38"/>
      <c r="I106" s="37">
        <f>SUM(I24,I37,H45,I61,I67,I85,I105)</f>
        <v>62.16000000000001</v>
      </c>
      <c r="J106" s="39"/>
    </row>
    <row r="107" spans="1:10" s="14" customFormat="1" ht="12.75">
      <c r="A107" s="31"/>
      <c r="B107" s="20"/>
      <c r="C107" s="21"/>
      <c r="D107" s="22"/>
      <c r="G107" s="15"/>
      <c r="H107" s="30"/>
      <c r="I107" s="15"/>
      <c r="J107" s="17"/>
    </row>
    <row r="108" spans="1:10" s="5" customFormat="1" ht="12.75">
      <c r="A108" s="4" t="s">
        <v>21</v>
      </c>
      <c r="B108" s="13"/>
      <c r="C108" s="6"/>
      <c r="D108" s="11"/>
      <c r="G108" s="7"/>
      <c r="H108" s="29"/>
      <c r="I108" s="7"/>
      <c r="J108" s="9"/>
    </row>
    <row r="109" spans="1:12" ht="12.75">
      <c r="A109" s="24" t="s">
        <v>23</v>
      </c>
      <c r="B109" s="12" t="s">
        <v>108</v>
      </c>
      <c r="C109" s="2" t="s">
        <v>61</v>
      </c>
      <c r="D109" s="5" t="s">
        <v>0</v>
      </c>
      <c r="E109">
        <v>1</v>
      </c>
      <c r="F109">
        <v>1</v>
      </c>
      <c r="G109" s="3">
        <v>0.14</v>
      </c>
      <c r="H109" s="42">
        <v>4</v>
      </c>
      <c r="I109" s="3">
        <f>PRODUCT(H109,G109)</f>
        <v>0.56</v>
      </c>
      <c r="L109" s="42">
        <v>4</v>
      </c>
    </row>
    <row r="110" spans="1:12" ht="12.75">
      <c r="A110" s="24" t="s">
        <v>210</v>
      </c>
      <c r="B110" s="12" t="s">
        <v>108</v>
      </c>
      <c r="C110" s="2" t="s">
        <v>61</v>
      </c>
      <c r="D110" s="5" t="s">
        <v>157</v>
      </c>
      <c r="E110">
        <v>1</v>
      </c>
      <c r="F110">
        <v>1</v>
      </c>
      <c r="G110" s="3">
        <v>0.06</v>
      </c>
      <c r="H110" s="42">
        <v>4</v>
      </c>
      <c r="I110" s="3">
        <f>PRODUCT(H110,G110)</f>
        <v>0.24</v>
      </c>
      <c r="L110" s="42">
        <v>4</v>
      </c>
    </row>
    <row r="111" spans="1:12" ht="12.75">
      <c r="A111" s="24" t="s">
        <v>158</v>
      </c>
      <c r="B111" s="12" t="s">
        <v>108</v>
      </c>
      <c r="C111" s="2" t="s">
        <v>61</v>
      </c>
      <c r="D111" s="5" t="s">
        <v>159</v>
      </c>
      <c r="E111">
        <v>1</v>
      </c>
      <c r="F111">
        <v>1</v>
      </c>
      <c r="G111" s="3">
        <v>0.1</v>
      </c>
      <c r="H111" s="42">
        <v>4</v>
      </c>
      <c r="I111" s="3">
        <f>PRODUCT(H111,G111)</f>
        <v>0.4</v>
      </c>
      <c r="L111" s="42">
        <v>4</v>
      </c>
    </row>
    <row r="112" spans="1:4" ht="12.75">
      <c r="A112" s="14"/>
      <c r="D112" s="14"/>
    </row>
    <row r="113" spans="1:10" s="27" customFormat="1" ht="12.75">
      <c r="A113" s="32" t="s">
        <v>22</v>
      </c>
      <c r="B113" s="34"/>
      <c r="C113" s="35"/>
      <c r="D113" s="36"/>
      <c r="G113" s="37"/>
      <c r="H113" s="38"/>
      <c r="I113" s="37">
        <f>SUM(I109:I112)</f>
        <v>1.2000000000000002</v>
      </c>
      <c r="J113" s="39"/>
    </row>
    <row r="114" spans="1:10" s="27" customFormat="1" ht="12.75">
      <c r="A114" s="32" t="s">
        <v>93</v>
      </c>
      <c r="B114" s="34"/>
      <c r="C114" s="35"/>
      <c r="D114" s="40"/>
      <c r="G114" s="37"/>
      <c r="H114" s="38"/>
      <c r="I114" s="37">
        <f>SUM(I24,I37,H45,I61,I67,I85,I105,I113)</f>
        <v>63.360000000000014</v>
      </c>
      <c r="J114" s="39"/>
    </row>
    <row r="115" spans="2:10" ht="12.75">
      <c r="B115" s="2"/>
      <c r="C115" s="10"/>
      <c r="D115"/>
      <c r="F115" s="3"/>
      <c r="G115" s="28"/>
      <c r="H115" s="3"/>
      <c r="I115" s="28"/>
      <c r="J115" s="12"/>
    </row>
    <row r="116" spans="2:3" s="14" customFormat="1" ht="12.75">
      <c r="B116" s="21"/>
      <c r="C116" s="21"/>
    </row>
    <row r="117" spans="1:10" s="14" customFormat="1" ht="12.75">
      <c r="A117" s="14" t="s">
        <v>213</v>
      </c>
      <c r="B117" s="21"/>
      <c r="C117" s="21"/>
      <c r="D117" s="26"/>
      <c r="G117" s="15"/>
      <c r="H117" s="30"/>
      <c r="I117" s="15"/>
      <c r="J117" s="17"/>
    </row>
    <row r="118" spans="2:10" s="14" customFormat="1" ht="12.75">
      <c r="B118" s="21"/>
      <c r="G118" s="15"/>
      <c r="J118" s="58"/>
    </row>
    <row r="119" spans="2:10" s="14" customFormat="1" ht="12.75">
      <c r="B119" s="21"/>
      <c r="C119" s="22"/>
      <c r="G119" s="15"/>
      <c r="J119" s="55"/>
    </row>
    <row r="120" spans="2:10" s="14" customFormat="1" ht="12.75">
      <c r="B120" s="21"/>
      <c r="C120" s="22"/>
      <c r="G120" s="15"/>
      <c r="J120" s="55"/>
    </row>
    <row r="121" spans="2:10" s="14" customFormat="1" ht="12.75">
      <c r="B121" s="21"/>
      <c r="C121" s="22"/>
      <c r="G121" s="15"/>
      <c r="J121" s="55"/>
    </row>
    <row r="122" spans="2:10" s="14" customFormat="1" ht="12.75">
      <c r="B122" s="20"/>
      <c r="C122" s="21"/>
      <c r="D122" s="22"/>
      <c r="G122" s="15"/>
      <c r="H122" s="15"/>
      <c r="I122" s="15"/>
      <c r="J122" s="17"/>
    </row>
    <row r="123" spans="2:10" s="14" customFormat="1" ht="12.75">
      <c r="B123" s="20"/>
      <c r="C123" s="21"/>
      <c r="D123" s="22"/>
      <c r="G123" s="15"/>
      <c r="H123" s="30"/>
      <c r="I123" s="15"/>
      <c r="J123" s="17"/>
    </row>
    <row r="124" spans="2:10" s="14" customFormat="1" ht="12.75">
      <c r="B124" s="20"/>
      <c r="C124" s="21"/>
      <c r="D124" s="22"/>
      <c r="G124" s="15"/>
      <c r="H124" s="30"/>
      <c r="I124" s="15"/>
      <c r="J124" s="17"/>
    </row>
    <row r="125" spans="2:11" s="14" customFormat="1" ht="12.75">
      <c r="B125" s="20"/>
      <c r="C125" s="21"/>
      <c r="G125" s="15"/>
      <c r="H125" s="15"/>
      <c r="I125" s="30"/>
      <c r="J125" s="15"/>
      <c r="K125" s="18"/>
    </row>
    <row r="126" spans="1:11" s="14" customFormat="1" ht="12.75">
      <c r="A126" s="17"/>
      <c r="B126" s="20"/>
      <c r="C126" s="21"/>
      <c r="D126" s="22"/>
      <c r="G126" s="15"/>
      <c r="H126" s="15"/>
      <c r="I126" s="30"/>
      <c r="J126" s="15"/>
      <c r="K126" s="18"/>
    </row>
    <row r="127" spans="2:11" s="14" customFormat="1" ht="12.75">
      <c r="B127" s="20"/>
      <c r="C127" s="21"/>
      <c r="D127" s="22"/>
      <c r="G127" s="15"/>
      <c r="H127" s="15"/>
      <c r="I127" s="30"/>
      <c r="J127" s="15"/>
      <c r="K127" s="18"/>
    </row>
    <row r="128" spans="2:11" s="14" customFormat="1" ht="12.75">
      <c r="B128" s="20"/>
      <c r="C128" s="21"/>
      <c r="D128" s="22"/>
      <c r="G128" s="15"/>
      <c r="H128" s="15"/>
      <c r="I128" s="30"/>
      <c r="J128" s="15"/>
      <c r="K128" s="18"/>
    </row>
    <row r="129" spans="2:11" s="14" customFormat="1" ht="12.75">
      <c r="B129" s="20"/>
      <c r="C129" s="21"/>
      <c r="G129" s="15"/>
      <c r="H129" s="15"/>
      <c r="I129" s="30"/>
      <c r="J129" s="15"/>
      <c r="K129" s="18"/>
    </row>
    <row r="130" spans="2:11" s="14" customFormat="1" ht="12.75">
      <c r="B130" s="20"/>
      <c r="C130" s="21"/>
      <c r="D130" s="22"/>
      <c r="G130" s="15"/>
      <c r="H130" s="15"/>
      <c r="I130" s="30"/>
      <c r="J130" s="15"/>
      <c r="K130" s="18"/>
    </row>
    <row r="131" spans="2:11" s="14" customFormat="1" ht="12.75">
      <c r="B131" s="20"/>
      <c r="C131" s="21"/>
      <c r="D131" s="22"/>
      <c r="G131" s="15"/>
      <c r="H131" s="15"/>
      <c r="I131" s="30"/>
      <c r="J131" s="15"/>
      <c r="K131" s="18"/>
    </row>
    <row r="132" spans="3:11" s="14" customFormat="1" ht="12.75">
      <c r="C132" s="20"/>
      <c r="D132" s="21"/>
      <c r="E132" s="22"/>
      <c r="H132" s="15"/>
      <c r="I132" s="30"/>
      <c r="J132" s="15"/>
      <c r="K132" s="18"/>
    </row>
    <row r="133" spans="2:11" s="14" customFormat="1" ht="12.75">
      <c r="B133" s="20"/>
      <c r="C133" s="21"/>
      <c r="G133" s="15"/>
      <c r="H133" s="30"/>
      <c r="I133" s="30"/>
      <c r="J133" s="15"/>
      <c r="K133" s="18"/>
    </row>
    <row r="134" spans="2:11" s="14" customFormat="1" ht="12.75">
      <c r="B134" s="20"/>
      <c r="C134" s="21"/>
      <c r="D134" s="22"/>
      <c r="G134" s="15"/>
      <c r="H134" s="30"/>
      <c r="I134" s="30"/>
      <c r="J134" s="15"/>
      <c r="K134" s="18"/>
    </row>
    <row r="135" spans="2:11" s="14" customFormat="1" ht="12.75">
      <c r="B135" s="20"/>
      <c r="C135" s="21"/>
      <c r="D135" s="22"/>
      <c r="G135" s="15"/>
      <c r="H135" s="30"/>
      <c r="I135" s="30"/>
      <c r="J135" s="15"/>
      <c r="K135" s="18"/>
    </row>
    <row r="136" spans="2:10" s="14" customFormat="1" ht="12.75">
      <c r="B136" s="20"/>
      <c r="C136" s="21"/>
      <c r="D136" s="22"/>
      <c r="G136" s="15"/>
      <c r="H136" s="30"/>
      <c r="I136" s="15"/>
      <c r="J136" s="17"/>
    </row>
    <row r="137" spans="2:11" s="14" customFormat="1" ht="12.75">
      <c r="B137" s="20"/>
      <c r="C137" s="21"/>
      <c r="G137" s="15"/>
      <c r="H137" s="30"/>
      <c r="I137" s="30"/>
      <c r="J137" s="15"/>
      <c r="K137" s="18"/>
    </row>
    <row r="138" spans="2:11" s="14" customFormat="1" ht="12.75">
      <c r="B138" s="20"/>
      <c r="C138" s="21"/>
      <c r="D138" s="22"/>
      <c r="G138" s="15"/>
      <c r="H138" s="30"/>
      <c r="I138" s="30"/>
      <c r="J138" s="15"/>
      <c r="K138" s="18"/>
    </row>
    <row r="139" spans="2:11" s="14" customFormat="1" ht="12.75">
      <c r="B139" s="20"/>
      <c r="C139" s="21"/>
      <c r="D139" s="22"/>
      <c r="G139" s="15"/>
      <c r="H139" s="30"/>
      <c r="I139" s="30"/>
      <c r="J139" s="15"/>
      <c r="K139" s="18"/>
    </row>
    <row r="140" spans="2:10" s="14" customFormat="1" ht="12.75">
      <c r="B140" s="20"/>
      <c r="C140" s="21"/>
      <c r="D140" s="22"/>
      <c r="G140" s="15"/>
      <c r="H140" s="30"/>
      <c r="I140" s="15"/>
      <c r="J140" s="17"/>
    </row>
    <row r="141" spans="2:10" s="14" customFormat="1" ht="12.75">
      <c r="B141" s="20"/>
      <c r="C141" s="21"/>
      <c r="D141" s="22"/>
      <c r="G141" s="15"/>
      <c r="H141" s="30"/>
      <c r="I141" s="15"/>
      <c r="J141" s="17"/>
    </row>
  </sheetData>
  <hyperlinks>
    <hyperlink ref="J65" r:id="rId1" display="http://www.mouser.com/catalog/631/1201.pdf"/>
    <hyperlink ref="J64" r:id="rId2" display="http://www.mouser.com/catalog/631/1202.pdf"/>
    <hyperlink ref="J66" r:id="rId3" display="http://www.mouser.com/catalog/631/1203.pdf"/>
    <hyperlink ref="J69" r:id="rId4" display="http://www.mouser.com/catalog/631/1201.pdf"/>
    <hyperlink ref="J68" r:id="rId5" display="http://www.mouser.com/catalog/631/1202.pdf"/>
    <hyperlink ref="J74" r:id="rId6" display="http://www.mouser.com/catalog/631/1201.pdf"/>
    <hyperlink ref="J70" r:id="rId7" display="http://www.mouser.com/catalog/631/1203.pdf"/>
    <hyperlink ref="J75" r:id="rId8" display="http://www.mouser.com/catalog/631/1203.pdf"/>
    <hyperlink ref="K114" r:id="rId9" display="http://www.mouser.com/search/ProductDetail.aspx?R=271-560-RCvirtualkey21980000virtualkey271-560-RC"/>
    <hyperlink ref="K115" r:id="rId10" display="http://www.mouser.com/search/ProductDetail.aspx?R=271-27K-RCvirtualkey21980000virtualkey271-27K-RC"/>
    <hyperlink ref="K23" r:id="rId11" display="http://www.mouser.com/search/ProductDetail.aspx?R=CMF5522M000FKBFvirtualkey61300000virtualkey71-CMF55-F-22M"/>
    <hyperlink ref="K88" r:id="rId12" display="http://www.mouser.com/search/ProductDetail.aspx?R=271-1.0M-RCvirtualkey21980000virtualkey271-1.0M-RC"/>
    <hyperlink ref="K87" r:id="rId13" display="http://www.mouser.com/search/ProductDetail.aspx?R=271-470K-RCvirtualkey21980000virtualkey271-470K-RC"/>
    <hyperlink ref="K109" r:id="rId14" display="http://www.mouser.com/search/ProductDetail.aspx?R=271-27K-RCvirtualkey21980000virtualkey271-27K-RC"/>
    <hyperlink ref="K142" r:id="rId15" display="http://www.mouser.com/search/ProductDetail.aspx?R=512.0008virtualkey59400000virtualkey594-512-0008"/>
    <hyperlink ref="K144" r:id="rId16" display="http://www.mouser.com/search/ProductDetail.aspx?R=1456virtualkey53400000virtualkey534-1456"/>
    <hyperlink ref="K155" r:id="rId17" display="http://www.mouser.com/search/ProductDetail.aspx?R=112AXvirtualkey50210000virtualkey502-112AX"/>
    <hyperlink ref="K156" r:id="rId18" display="http://www.bridechamber.com/"/>
    <hyperlink ref="K158" r:id="rId19" display="http://www.national.com/pf/LM/LM394.html"/>
    <hyperlink ref="K149" r:id="rId20" display="http://www.mouser.com/search/ProductDetail.aspx?R=M2042SS1W01-ROvirtualkey63300000virtualkey633-M204201-RO"/>
    <hyperlink ref="K150" r:id="rId21" display="http://www.mouser.com/search/ProductDetail.aspx?R=115-93-314-41-003000virtualkey57510000virtualkey575-393314"/>
    <hyperlink ref="K154" r:id="rId22" display="http://www.alliedelec.com/Search/ProductDetail.asp?SKU=670-1320&amp;SEARCH=&amp;MPN=SSI%2DLXH387GD&amp;DESC=SSI%2DLXH387GD&amp;R=670%2D1320&amp;sid=469AB5006514617F"/>
    <hyperlink ref="K153" r:id="rId23" display="http://www.alliedelec.com/Search/ProductDetail.asp?SKU=670-1321&amp;SEARCH=&amp;MPN=SSI%2DLXH387ID&amp;DESC=SSI%2DLXH387ID&amp;R=670%2D1321&amp;sid=469AB5007247617F"/>
    <hyperlink ref="K159" r:id="rId24" display="http://www.mouser.com/search/ProductDetail.aspx?R=PKES90B1%2f4virtualkey50660000virtualkey506-PKES90B1%2f4"/>
    <hyperlink ref="K160" r:id="rId25" display="http://www.alliedelec.com/Search/ProductDetail.asp?SKU=759-2125&amp;SEARCH=&amp;MPN=PKES90B1%2F4&amp;DESC=PKES90B1%2F4&amp;R=759%2D2125&amp;sid=469C068059F3E17F"/>
    <hyperlink ref="K145" r:id="rId26" display="http://www.mouser.com/search/ProductDetail.aspx?R=PKES90B1%2f4virtualkey50660000virtualkey506-PKES90B1%2f4"/>
    <hyperlink ref="K143" r:id="rId27" display="http://www.mouser.com/search/ProductDetail.aspx?R=51AAA-B28-D15Lvirtualkey65210000virtualkey652-51AAA-B28-D15L"/>
    <hyperlink ref="K157" r:id="rId28" display="http://www.mouser.com/search/ProductDetail.aspx?R=115-93-308-41-003000virtualkey57510000virtualkey575-393308"/>
    <hyperlink ref="K185" r:id="rId29" display="http://www.mouser.com/search/ProductDetail.aspx?R=T93YA502KT20virtualkey61330000virtualkey72-T93YA-5K"/>
    <hyperlink ref="K190" r:id="rId30" display="http://www.mouser.com/search/ProductDetail.aspx?R=112AXvirtualkey50210000virtualkey502-112AX"/>
    <hyperlink ref="K186" r:id="rId31" display="http://www.mouser.com/search/ProductDetail.aspx?R=512.0008virtualkey59400000virtualkey594-512-0008"/>
    <hyperlink ref="K191" r:id="rId32" display="http://www.elby-designs.comhttp://uk.farnell.com/jsp/search/productdetail.jsp?sku=732291"/>
    <hyperlink ref="K201" r:id="rId33" display="http://www.mouser.com/search/ProductDetail.aspx?R=112AXvirtualkey50210000virtualkey502-112AX"/>
    <hyperlink ref="K202" r:id="rId34" display="http://www.mouser.com/search/ProductDetail.aspx?R=512.0008virtualkey59400000virtualkey594-512-0008"/>
    <hyperlink ref="K165" r:id="rId35" display="http://www.mouser.com/search/ProductDetail.aspx?R=112AXvirtualkey50210000virtualkey502-112AX"/>
    <hyperlink ref="K166" r:id="rId36" display="http://www.mouser.com/search/ProductDetail.aspx?R=512.0008virtualkey59400000virtualkey594-512-0008"/>
    <hyperlink ref="K168" r:id="rId37" display="http://www.mouser.com/search/ProductDetail.aspx?R=1456virtualkey53400000virtualkey534-1456"/>
    <hyperlink ref="K169" r:id="rId38" display="http://www.mouser.com/search/ProductDetail.aspx?R=PKES90B1%2f4virtualkey50660000virtualkey506-PKES90B1%2f4"/>
    <hyperlink ref="K170" r:id="rId39" display="http://www.alliedelec.com/Search/ProductDetail.asp?SKU=759-2125&amp;SEARCH=&amp;MPN=PKES90B1%2F4&amp;DESC=PKES90B1%2F4&amp;R=759%2D2125&amp;sid=469C068059F3E17F"/>
    <hyperlink ref="K167" r:id="rId40" display="http://www.mouser.com/search/ProductDetail.aspx?R=51AAA-B28-D15Lvirtualkey65210000virtualkey652-51AAA-B28-D15L"/>
    <hyperlink ref="K11" r:id="rId41" display="http://www.mouser.com/search/ProductDetail.aspx?R=271-3.3K-RCvirtualkey21980000virtualkey271-3.3K-RC"/>
    <hyperlink ref="K12" r:id="rId42" display="http://www.mouser.com/search/ProductDetail.aspx?R=271-10K-RCvirtualkey21980000virtualkey271-10K-RC"/>
    <hyperlink ref="K17" r:id="rId43" display="http://www.mouser.com/search/ProductDetail.aspx?R=271-33K-RCvirtualkey21980000virtualkey271-33K-RC"/>
    <hyperlink ref="J73" r:id="rId44" display="http://www.mouser.com/catalog/631/1201.pdf"/>
    <hyperlink ref="U66" r:id="rId45" display="http://www.tubesandmore.com/scripts/foxweb.dll/catalog@d:/dfs/elevclients/cemirror/ELEVATOR.FXP?PAGE=SUBCAT&amp;SEARCH_TREE01=POTENTIOMETERS&amp;SEARCH_TREE02=ALPHA&amp;SEARCH_TREE03=SINGLE"/>
    <hyperlink ref="K10" r:id="rId46" display="http://www.mouser.com/search/ProductDetail.aspx?R=271-2.7K-RCvirtualkey21980000virtualkey271-2.7K-RC"/>
    <hyperlink ref="K22" r:id="rId47" display="http://www.mouser.com/search/ProductDetail.aspx?R=271-100K-RCvirtualkey21980000virtualkey271-100K-RC"/>
    <hyperlink ref="I65339" r:id="rId48" display="http://www.mouser.com/search/ProductDetail.aspx?R=271-620-RCvirtualkey21980000virtualkey271-620-RC"/>
    <hyperlink ref="I65340" r:id="rId49" display="http://www.mouser.com/search/ProductDetail.aspx?R=271-1K-RCvirtualkey21980000virtualkey271-1K-RC"/>
    <hyperlink ref="I65341" r:id="rId50" display="http://www.mouser.com/search/ProductDetail.aspx?R=271-1.5K-RCvirtualkey21980000virtualkey271-1.5K-RC"/>
    <hyperlink ref="I65342" r:id="rId51" display="http://www.mouser.com/search/ProductDetail.aspx?R=271-2.7K-RCvirtualkey21980000virtualkey271-2.7K-RC"/>
    <hyperlink ref="I65343" r:id="rId52" display="http://www.mouser.com/search/ProductDetail.aspx?R=271-3.0K-RCvirtualkey21980000virtualkey271-3.0K-RC"/>
    <hyperlink ref="I65344" r:id="rId53" display="http://www.mouser.com/search/ProductDetail.aspx?R=271-3.3K-RCvirtualkey21980000virtualkey271-3.3K-RC"/>
    <hyperlink ref="I65345" r:id="rId54" display="http://www.mouser.com/search/ProductDetail.aspx?R=271-5.6K-RCvirtualkey21980000virtualkey271-5.6K-RC"/>
    <hyperlink ref="I65346" r:id="rId55" display="http://www.mouser.com/search/ProductDetail.aspx?R=271-10K-RCvirtualkey21980000virtualkey271-10K-RC"/>
    <hyperlink ref="I65347" r:id="rId56" display="http://www.mouser.com/search/ProductDetail.aspx?R=271-12K-RCvirtualkey21980000virtualkey271-12K-RC"/>
    <hyperlink ref="I65348" r:id="rId57" display="http://www.mouser.com/search/ProductDetail.aspx?R=271-18K-RCvirtualkey21980000virtualkey271-18K-RC"/>
    <hyperlink ref="I65349" r:id="rId58" display="http://www.mouser.com/search/ProductDetail.aspx?R=271-30K-RCvirtualkey21980000virtualkey271-30K-RC"/>
    <hyperlink ref="I65350" r:id="rId59" display="http://www.mouser.com/search/ProductDetail.aspx?R=271-33K-RCvirtualkey21980000virtualkey271-33K-RC"/>
    <hyperlink ref="I65351" r:id="rId60" display="http://www.mouser.com/search/ProductDetail.aspx?R=271-56K-RCvirtualkey21980000virtualkey271-56K-RC"/>
    <hyperlink ref="I65352" r:id="rId61" display="http://www.mouser.com/search/ProductDetail.aspx?R=271-100K-RCvirtualkey21980000virtualkey271-100K-RC"/>
    <hyperlink ref="I65353" r:id="rId62" display="http://www.mouser.com/search/ProductDetail.aspx?R=271-150K-RCvirtualkey21980000virtualkey271-150K-RC"/>
    <hyperlink ref="I65354" r:id="rId63" display="http://www.mouser.com/search/ProductDetail.aspx?R=271-220K-RCvirtualkey21980000virtualkey271-220K-RC"/>
    <hyperlink ref="I65355" r:id="rId64" display="http://www.mouser.com/search/ProductDetail.aspx?R=271-470K-RCvirtualkey21980000virtualkey271-470K-RC"/>
    <hyperlink ref="I65356" r:id="rId65" display="http://www.mouser.com/search/ProductDetail.aspx?R=271-1.0M-RCvirtualkey21980000virtualkey271-1.0M-RC"/>
    <hyperlink ref="I65357" r:id="rId66" display="http://www.mouser.com/search/ProductDetail.aspx?R=CMF5522M000FKBFvirtualkey61300000virtualkey71-CMF55-F-22M"/>
    <hyperlink ref="I65358" r:id="rId67" display="http://www.mouser.com/search/ProductDetail.aspx?R=271-220K-RCvirtualkey21980000virtualkey271-220K-RC"/>
    <hyperlink ref="I65359" r:id="rId68" display="http://www.mouser.com/search/ProductDetail.aspx?R=291-10-RCvirtualkey21980000virtualkey291-10-RC"/>
    <hyperlink ref="I65360" r:id="rId69" display="http://www.mouser.com/search/ProductDetail.aspx?R=291-10K-RCvirtualkey21980000virtualkey291-10K-RC"/>
    <hyperlink ref="I65361" r:id="rId70" display="http://www.mouser.com/search/ProductDetail.aspx?R=271-100K-RCvirtualkey21980000virtualkey271-100K-RC"/>
    <hyperlink ref="I65375" r:id="rId71" display="http://www.mouser.com/search/ProductDetail.aspx?R=140-XRL35V10-RCvirtualkey21980000virtualkey140-XRL35V10-RC"/>
    <hyperlink ref="I65376" r:id="rId72" display="http://www.mouser.com/search/ProductDetail.aspx?R=RPE5C1H100J2P1Z03Bvirtualkey64800000virtualkey81-RPE5C1H100J2P1Z03"/>
    <hyperlink ref="I65378" r:id="rId73" display="http://www.mouser.com/search/ProductDetail.aspx?R=RPER71H103K2P1A03Bvirtualkey64800000virtualkey81-RPER71H103K2P1A03"/>
    <hyperlink ref="I65380" r:id="rId74" display="http://www.mouser.com/search/ProductDetail.aspx?R=T350G106K035ATvirtualkey64600000virtualkey80-T350G106K035AT"/>
    <hyperlink ref="I65381" r:id="rId75" display="http://www.mouser.com/search/ProductDetail.aspx?R=RPE5C1H330J2P1Z03Bvirtualkey64800000virtualkey81-RPE5C1H330J2P1Z03"/>
    <hyperlink ref="I65382" r:id="rId76" display="http://www.mouser.com/search/ProductDetail.aspx?R=BQ014D0222J--virtualkey58110000virtualkey581-BQ014D0222J"/>
    <hyperlink ref="I65386" r:id="rId77" display="http://www.mouser.com/search/ProductDetail.aspx?R=BQ074D0474J--virtualkey58110000virtualkey581-BQ074D0474J"/>
    <hyperlink ref="I65387" r:id="rId78" display="http://www.mouser.com/search/ProductDetail.aspx?R=BQ014D0103J--virtualkey58110000virtualkey581-BQ014D0103J"/>
    <hyperlink ref="I65388" r:id="rId79" display="http://www.mouser.com/search/ProductDetail.aspx?R=BQ014D0153J--virtualkey58110000virtualkey581-BQ014D0153J"/>
    <hyperlink ref="I65390" r:id="rId80" display="http://www.mouser.com/search/ProductDetail.aspx?R=BQ074D0474J--virtualkey58110000virtualkey581-BQ074D0474J"/>
    <hyperlink ref="I65389" r:id="rId81" display="http://www.mouser.com/search/ProductDetail.aspx?R=BQ014D0224J--virtualkey58110000virtualkey581-BQ014D0224J"/>
    <hyperlink ref="I65384" r:id="rId82" display="http://www.mouser.com/search/ProductDetail.aspx?R=BQ014D0153J--virtualkey58110000virtualkey581-BQ014D0153J"/>
    <hyperlink ref="I65374" r:id="rId83" display="http://www.mouser.com/search/ProductDetail.aspx?R=140-XRL50V470-RCvirtualkey21980000virtualkey140-XRL50V470-RC"/>
    <hyperlink ref="I65377" r:id="rId84" display="http://www.mouser.com/search/ProductDetail.aspx?R=RPE5C1H330J2P1Z03Bvirtualkey64800000virtualkey81-RPE5C1H330J2P1Z03"/>
    <hyperlink ref="I65363" r:id="rId85" display="http://www.mouser.com/search/ProductDetail.aspx?R=291-10-RCvirtualkey21980000virtualkey291-10-RC"/>
    <hyperlink ref="I65364" r:id="rId86" display="http://www.mouser.com/search/ProductDetail.aspx?R=291-10K-RCvirtualkey21980000virtualkey291-10K-RC"/>
    <hyperlink ref="I65365" r:id="rId87" display="http://www.mouser.com/search/ProductDetail.aspx?R=271-100K-RCvirtualkey21980000virtualkey271-100K-RC"/>
    <hyperlink ref="I65371" r:id="rId88" display="http://www.mouser.com/search/ProductDetail.aspx?R=140-XRL35V10-RCvirtualkey21980000virtualkey140-XRL35V10-RC"/>
    <hyperlink ref="I65372" r:id="rId89" display="http://www.mouser.com/search/ProductDetail.aspx?R=140-XRL50V15-RCvirtualkey21980000virtualkey140-XRL50V15-RC"/>
    <hyperlink ref="I65335" r:id="rId90" display="http://www.mouser.com/search/ProductDetail.aspx?R=271-10-RCvirtualkey21980000virtualkey271-10-RC"/>
    <hyperlink ref="I65336" r:id="rId91" display="http://www.mouser.com/search/ProductDetail.aspx?R=271-100-RCvirtualkey21980000virtualkey271-100-RC"/>
    <hyperlink ref="I65337" r:id="rId92" display="http://www.mouser.com/search/ProductDetail.aspx?R=271-330-RCvirtualkey21980000virtualkey271-330-RC"/>
    <hyperlink ref="I65338" r:id="rId93" display="http://www.mouser.com/search/ProductDetail.aspx?R=271-470-RCvirtualkey21980000virtualkey271-470-RC"/>
    <hyperlink ref="I65383" r:id="rId94" display="http://www.mouser.com/search/ProductDetail.aspx?R=BQ014D0103J--virtualkey58110000virtualkey581-BQ014D0103J"/>
    <hyperlink ref="I65385" r:id="rId95" display="http://www.mouser.com/search/ProductDetail.aspx?R=BQ014D0224J--virtualkey58110000virtualkey581-BQ014D0224J"/>
    <hyperlink ref="I65370" r:id="rId96" display="http://www.mouser.com/search/ProductDetail.aspx?R=140-XRL35V1.0-RCvirtualkey21980000virtualkey140-XRL35V1.0-RC"/>
    <hyperlink ref="I65373" r:id="rId97" display="http://www.mouser.com/search/ProductDetail.aspx?R=140-XRL35V22-RCvirtualkey21980000virtualkey140-XRL35V22-RC"/>
    <hyperlink ref="I65367" r:id="rId98" display="http://www.mouser.com/search/productdetail.aspx?R=147-75-101-RCvirtualkey21980000virtualkey147-75-101-RC"/>
    <hyperlink ref="I65368" r:id="rId99" display="http://www.mouser.com/search/productdetail.aspx?R=147-72-104-RCvirtualkey21980000virtualkey147-72-104-RC"/>
    <hyperlink ref="K72" r:id="rId100" display="http://www.mouser.com/search/ProductDetail.aspx?R=271-10-RCvirtualkey21980000virtualkey271-10-RC"/>
    <hyperlink ref="K73" r:id="rId101" display="http://www.mouser.com/search/ProductDetail.aspx?R=271-100-RCvirtualkey21980000virtualkey271-100-RC"/>
    <hyperlink ref="K207" r:id="rId102" display="http://www.mouser.com/search/ProductDetail.aspx?R=271-240-RCvirtualkey21980000virtualkey271-240-RC"/>
    <hyperlink ref="K74" r:id="rId103" display="http://www.mouser.com/search/ProductDetail.aspx?R=271-330-RCvirtualkey21980000virtualkey271-330-RC"/>
    <hyperlink ref="K75" r:id="rId104" display="http://www.mouser.com/search/ProductDetail.aspx?R=271-470-RCvirtualkey21980000virtualkey271-470-RC"/>
    <hyperlink ref="K182" r:id="rId105" display="http://www.mouser.com/search/ProductDetail.aspx?R=271-560-RCvirtualkey21980000virtualkey271-560-RC"/>
    <hyperlink ref="K76" r:id="rId106" display="http://www.mouser.com/search/ProductDetail.aspx?R=271-620-RCvirtualkey21980000virtualkey271-620-RC"/>
    <hyperlink ref="K183" r:id="rId107" display="http://www.mouser.com/search/ProductDetail.aspx?R=271-27K-RCvirtualkey21980000virtualkey271-27K-RC"/>
    <hyperlink ref="K209" r:id="rId108" display="http://www.mouser.com/search/ProductDetail.aspx?R=271-82K-RCvirtualkey21980000virtualkey271-82K-RC"/>
    <hyperlink ref="K84" r:id="rId109" display="http://www.mouser.com/search/ProductDetail.aspx?R=271-100K-RCvirtualkey21980000virtualkey271-100K-RC"/>
    <hyperlink ref="K85" r:id="rId110" display="http://www.mouser.com/search/ProductDetail.aspx?R=271-150K-RCvirtualkey21980000virtualkey271-150K-RC"/>
    <hyperlink ref="K86" r:id="rId111" display="http://www.mouser.com/search/ProductDetail.aspx?R=271-220K-RCvirtualkey21980000virtualkey271-220K-RC"/>
    <hyperlink ref="K89" r:id="rId112" display="http://www.mouser.com/search/ProductDetail.aspx?R=CMF5522M000FKBFvirtualkey61300000virtualkey71-CMF55-F-22M"/>
    <hyperlink ref="K205" r:id="rId113" display="http://www.mouser.com/search/ProductDetail.aspx?R=140-XRL50V470-RCvirtualkey21980000virtualkey140-XRL50V470-RC"/>
    <hyperlink ref="K91" r:id="rId114" display="http://www.mouser.com/search/ProductDetail.aspx?R=RPE5C1H100J2P1Z03Bvirtualkey64800000virtualkey81-RPE5C1H100J2P1Z03"/>
    <hyperlink ref="K92" r:id="rId115" display="http://www.mouser.com/search/ProductDetail.aspx?R=RPE5C1H330J2P1Z03Bvirtualkey64800000virtualkey81-RPE5C1H330J2P1Z03"/>
    <hyperlink ref="K97" r:id="rId116" display="http://www.mouser.com/search/ProductDetail.aspx?R=BQ014D0222J--virtualkey58110000virtualkey581-BQ014D0222J"/>
    <hyperlink ref="K98" r:id="rId117" display="http://www.mouser.com/search/ProductDetail.aspx?R=BQ014D0103J--virtualkey58110000virtualkey581-BQ014D0103J"/>
    <hyperlink ref="K99" r:id="rId118" display="http://www.mouser.com/search/ProductDetail.aspx?R=BQ014D0153J--virtualkey58110000virtualkey581-BQ014D0153J"/>
    <hyperlink ref="K101" r:id="rId119" display="http://www.mouser.com/search/ProductDetail.aspx?R=BQ074D0474J--virtualkey58110000virtualkey581-BQ074D0474J"/>
    <hyperlink ref="K100" r:id="rId120" display="http://www.mouser.com/search/ProductDetail.aspx?R=BQ014D0224J--virtualkey58110000virtualkey581-BQ014D0224J"/>
    <hyperlink ref="K113" r:id="rId121" display="http://www.mouser.com/search/ProductDetail.aspx?R=1N4148virtualkey61350000virtualkey78-1N4148"/>
    <hyperlink ref="K203" r:id="rId122" display="http://www.mouser.com/search/ProductDetail.aspx?R=1N4001-E3virtualkey61370000virtualkey625-1N4001-E3"/>
    <hyperlink ref="K184" r:id="rId123" display="http://www.mouser.com/search/ProductDetail.aspx?R=3266W-1-502LFvirtualkey65210000virtualkey652-3266W-1-502LF"/>
    <hyperlink ref="K148" r:id="rId124" display="http://www.web-tronics.com/ca3046.html"/>
    <hyperlink ref="K147" r:id="rId125" display="http://webtronics.stores.yahoo.net/canpntrar.html"/>
    <hyperlink ref="K95" r:id="rId126" display="http://www.mouser.com/search/ProductDetail.aspx?R=T350G106K035ATvirtualkey64600000virtualkey80-T350G106K035AT"/>
    <hyperlink ref="K208" r:id="rId127" display="http://www.mouser.com/search/ProductDetail.aspx?R=271-2.7K-RCvirtualkey21980000virtualkey271-2.7K-RC"/>
    <hyperlink ref="K176" r:id="rId128" display="http://www.mouser.com/search/ProductDetail.aspx?R=271-27K-RCvirtualkey21980000virtualkey271-27K-RC"/>
    <hyperlink ref="K177" r:id="rId129" display="http://www.mouser.com/search/ProductDetail.aspx?R=3266W-1-502LFvirtualkey65210000virtualkey652-3266W-1-502LF"/>
    <hyperlink ref="K194" r:id="rId130" display="http://www.mouser.com/search/ProductDetail.aspx?R=3266W-1-103LFvirtualkey65210000virtualkey652-3266W-1-103LF"/>
    <hyperlink ref="K193" r:id="rId131" display="http://www.mouser.com/search/ProductDetail.aspx?R=271-47K-RCvirtualkey21980000virtualkey271-47K-RC"/>
    <hyperlink ref="K240" r:id="rId132" display="http://www.mouser.com/search/ProductDetail.aspx?R=112AXvirtualkey50210000virtualkey502-112AX"/>
    <hyperlink ref="K245" r:id="rId133" display="http://www.mouser.com/search/ProductDetail.aspx?R=112AXvirtualkey50210000virtualkey502-112AX"/>
    <hyperlink ref="K241" r:id="rId134" display="http://www.mouser.com/search/ProductDetail.aspx?R=512.0008virtualkey59400000virtualkey594-512-0008"/>
    <hyperlink ref="K246" r:id="rId135" display="http://www.mouser.com/search/ProductDetail.aspx?R=512.0008virtualkey59400000virtualkey594-512-0008"/>
    <hyperlink ref="K248" r:id="rId136" display="http://www.mouser.com/search/ProductDetail.aspx?R=1456virtualkey53400000virtualkey534-1456"/>
    <hyperlink ref="K259" r:id="rId137" display="http://www.mouser.com/search/ProductDetail.aspx?R=112AXvirtualkey50210000virtualkey502-112AX"/>
    <hyperlink ref="K260" r:id="rId138" display="http://www.mouser.com/search/ProductDetail.aspx?R=512.0008virtualkey59400000virtualkey594-512-0008"/>
    <hyperlink ref="K262" r:id="rId139" display="http://www.mouser.com/search/ProductDetail.aspx?R=1456virtualkey53400000virtualkey534-1456"/>
    <hyperlink ref="K253" r:id="rId140" display="http://www.mouser.com/search/ProductDetail.aspx?R=M2042SS1W01-ROvirtualkey63300000virtualkey633-M204201-RO"/>
    <hyperlink ref="K254" r:id="rId141" display="http://www.alliedelec.com/Search/ProductDetail.asp?SKU=870-0417&amp;SEARCH=&amp;MPN=M2042SS1W01%2DRO&amp;DESC=M2042SS1W01%2DRO&amp;R=870%2D0417&amp;sid=469AB5003F94E17F"/>
    <hyperlink ref="K258" r:id="rId142" display="http://www.alliedelec.com/Search/ProductDetail.asp?SKU=670-1320&amp;SEARCH=&amp;MPN=SSI%2DLXH387GD&amp;DESC=SSI%2DLXH387GD&amp;R=670%2D1320&amp;sid=469AB5006514617F"/>
    <hyperlink ref="K257" r:id="rId143" display="http://www.alliedelec.com/Search/ProductDetail.asp?SKU=670-1321&amp;SEARCH=&amp;MPN=SSI%2DLXH387ID&amp;DESC=SSI%2DLXH387ID&amp;R=670%2D1321&amp;sid=469AB5007247617F"/>
    <hyperlink ref="K263" r:id="rId144" display="http://www.mouser.com/search/ProductDetail.aspx?R=PKES90B1%2f4virtualkey50660000virtualkey506-PKES90B1%2f4"/>
    <hyperlink ref="K264" r:id="rId145" display="http://www.alliedelec.com/Search/ProductDetail.asp?SKU=759-2125&amp;SEARCH=&amp;MPN=PKES90B1%2F4&amp;DESC=PKES90B1%2F4&amp;R=759%2D2125&amp;sid=469C068059F3E17F"/>
    <hyperlink ref="K228" r:id="rId146" display="http://www.mouser.com/search/ProductDetail.aspx?R=14910FAGJSX10104KAvirtualkey59400000virtualkey594-149-7104"/>
    <hyperlink ref="K234" r:id="rId147" display="http://www.mouser.com/search/ProductDetail.aspx?R=1456virtualkey53400000virtualkey534-1456"/>
    <hyperlink ref="K249" r:id="rId148" display="http://www.mouser.com/search/ProductDetail.aspx?R=PKES90B1%2f4virtualkey50660000virtualkey506-PKES90B1%2f4"/>
    <hyperlink ref="K235" r:id="rId149" display="http://www.mouser.com/search/ProductDetail.aspx?R=PKES90B1%2f4virtualkey50660000virtualkey506-PKES90B1%2f4"/>
    <hyperlink ref="V233" r:id="rId150" display="http://www.tubesandmore.com/scripts/foxweb.dll/catalog@d:/dfs/elevclients/cemirror/ELEVATOR.FXP?PAGE=SUBCAT&amp;SEARCH_TREE01=POTENTIOMETERS&amp;SEARCH_TREE02=ALPHA&amp;SEARCH_TREE03=SINGLE"/>
    <hyperlink ref="K247" r:id="rId151" display="http://www.mouser.com/search/ProductDetail.aspx?R=51AAA-B28-D15Lvirtualkey65210000virtualkey652-51AAA-B28-D15L"/>
    <hyperlink ref="K261" r:id="rId152" display="http://www.mouser.com/search/ProductDetail.aspx?R=51AAA-B28-D15Lvirtualkey65210000virtualkey652-51AAA-B28-D15L"/>
    <hyperlink ref="K289" r:id="rId153" display="http://www.mouser.com/search/ProductDetail.aspx?R=112AXvirtualkey50210000virtualkey502-112AX"/>
    <hyperlink ref="K294" r:id="rId154" display="http://www.mouser.com/search/ProductDetail.aspx?R=112AXvirtualkey50210000virtualkey502-112AX"/>
    <hyperlink ref="K290" r:id="rId155" display="http://www.mouser.com/search/ProductDetail.aspx?R=512.0008virtualkey59400000virtualkey594-512-0008"/>
    <hyperlink ref="K295" r:id="rId156" display="http://www.mouser.com/search/ProductDetail.aspx?R=512.0008virtualkey59400000virtualkey594-512-0008"/>
    <hyperlink ref="K305" r:id="rId157" display="http://www.mouser.com/search/ProductDetail.aspx?R=112AXvirtualkey50210000virtualkey502-112AX"/>
    <hyperlink ref="K306" r:id="rId158" display="http://www.mouser.com/search/ProductDetail.aspx?R=512.0008virtualkey59400000virtualkey594-512-0008"/>
    <hyperlink ref="K269" r:id="rId159" display="http://www.mouser.com/search/ProductDetail.aspx?R=112AXvirtualkey50210000virtualkey502-112AX"/>
    <hyperlink ref="K270" r:id="rId160" display="http://www.mouser.com/search/ProductDetail.aspx?R=512.0008virtualkey59400000virtualkey594-512-0008"/>
    <hyperlink ref="K272" r:id="rId161" display="http://www.mouser.com/search/ProductDetail.aspx?R=1456virtualkey53400000virtualkey534-1456"/>
    <hyperlink ref="K273" r:id="rId162" display="http://www.mouser.com/search/ProductDetail.aspx?R=PKES90B1%2f4virtualkey50660000virtualkey506-PKES90B1%2f4"/>
    <hyperlink ref="K274" r:id="rId163" display="http://www.alliedelec.com/Search/ProductDetail.asp?SKU=759-2125&amp;SEARCH=&amp;MPN=PKES90B1%2F4&amp;DESC=PKES90B1%2F4&amp;R=759%2D2125&amp;sid=469C068059F3E17F"/>
    <hyperlink ref="K271" r:id="rId164" display="http://www.mouser.com/search/ProductDetail.aspx?R=51AAA-B28-D15Lvirtualkey65210000virtualkey652-51AAA-B28-D15L"/>
    <hyperlink ref="K230" r:id="rId165" display="http://www.mouser.com/search/ProductDetail.aspx?R=51AAA-B28-D15Lvirtualkey65210000virtualkey652-51AAA-B28-D15L"/>
    <hyperlink ref="K221" r:id="rId166" display="http://www.mouser.com/search/ProductDetail.aspx?R=140-XRL35V22-RCvirtualkey21980000virtualkey140-XRL35V22-RC"/>
    <hyperlink ref="K82" r:id="rId167" display="http://www.web-tronics.com/ca3046.html"/>
    <hyperlink ref="K81" r:id="rId168" display="http://store.americanmicrosemiconductor.com/ca3046.html?gclid=CIeBvsvs7owCFQ4egQodxj_WCA - 3.98"/>
    <hyperlink ref="S287" r:id="rId169" display="http://www.tubesandmore.com/scripts/foxweb.dll/catalog@d:/dfs/elevclients/cemirror/ELEVATOR.FXP?PAGE=SUBCAT&amp;SEARCH_TREE01=POTENTIOMETERS&amp;SEARCH_TREE02=ALPHA&amp;SEARCH_TREE03=SINGLE"/>
    <hyperlink ref="S241" r:id="rId170" display="http://www.tubesandmore.com/scripts/foxweb.dll/catalog@d:/dfs/elevclients/cemirror/ELEVATOR.FXP?PAGE=SUBCAT&amp;SEARCH_TREE01=POTENTIOMETERS&amp;SEARCH_TREE02=ALPHA&amp;SEARCH_TREE03=SINGLE"/>
    <hyperlink ref="S253" r:id="rId171" display="http://www.tubesandmore.com/scripts/foxweb.dll/catalog@d:/dfs/elevclients/cemirror/ELEVATOR.FXP?PAGE=SUBCAT&amp;SEARCH_TREE01=POTENTIOMETERS&amp;SEARCH_TREE02=ALPHA&amp;SEARCH_TREE03=SINGLE"/>
    <hyperlink ref="M80" r:id="rId172" display="http://www.mouser.com/search/ProductDetail.aspx?R=112AXvirtualkey50210000virtualkey502-112AX"/>
    <hyperlink ref="M84" r:id="rId173" display="http://www.mouser.com/search/ProductDetail.aspx?R=512.0008virtualkey59400000virtualkey594-512-0008"/>
    <hyperlink ref="M88" r:id="rId174" display="http://www.mouser.com/search/ProductDetail.aspx?R=PKES90B1%2f4virtualkey50660000virtualkey506-PKES90B1%2f4"/>
    <hyperlink ref="M86" r:id="rId175" display="http://www.mouser.com/search/ProductDetail.aspx?R=1456virtualkey53400000virtualkey534-1456"/>
    <hyperlink ref="M47" r:id="rId176" display="http://www.mouser.com/search/ProductDetail.aspx?R=PT10LV10-00279-PT10LV10-503A2020virtualkey53100000virtualkey531-PT10V-50K"/>
    <hyperlink ref="M83" r:id="rId177" display="http://www.mouser.com/search/ProductDetail.aspx?R=112AXvirtualkey50210000virtualkey502-112AX"/>
    <hyperlink ref="M77" r:id="rId178" display="http://www.jameco.com/webapp/wcs/stores/servlet/ProductDisplay?langId=-1&amp;storeId=10001&amp;catalogId=10001&amp;productId=99901"/>
    <hyperlink ref="M76" r:id="rId179" display="http://www.radioshack.com/product/index.jsp?productId=2102795"/>
    <hyperlink ref="M73" r:id="rId180" display="http://www.reichelt.de/?;ACTION=3;LA=4;GROUP=A568;GROUPID=3055;ARTICLE=15993;START=0;OFFSET=16;SID=283kesSawQARwAAFt8PG47f16f8d3120702bf33b77f040ff7f0af"/>
    <hyperlink ref="M66" r:id="rId181" display="http://www.donberg.ie/descript/a/audio_lamp23.htm"/>
    <hyperlink ref="M94" r:id="rId182" display="http://www.mouser.com/search/productdetail.aspx?R=2211virtualkey53400000virtualkey534-405"/>
    <hyperlink ref="M81" r:id="rId183" display="http://www.mouser.com/search/ProductDetail.aspx?R=112AXvirtualkey50210000virtualkey502-112AX"/>
    <hyperlink ref="M82" r:id="rId184" display="http://www.mouser.com/search/ProductDetail.aspx?R=112AXvirtualkey50210000virtualkey502-112AX"/>
  </hyperlinks>
  <printOptions/>
  <pageMargins left="0.75" right="0.75" top="1" bottom="1" header="0.5" footer="0.5"/>
  <pageSetup horizontalDpi="600" verticalDpi="600" orientation="portrait" r:id="rId186"/>
  <drawing r:id="rId1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8"/>
    </sheetView>
  </sheetViews>
  <sheetFormatPr defaultColWidth="9.140625" defaultRowHeight="12.75"/>
  <cols>
    <col min="1" max="16384" width="8.8515625" style="0" customWidth="1"/>
  </cols>
  <sheetData>
    <row r="1" ht="12.75">
      <c r="A1" t="s">
        <v>83</v>
      </c>
    </row>
    <row r="2" ht="12.75">
      <c r="A2" t="s">
        <v>79</v>
      </c>
    </row>
    <row r="3" ht="12.75">
      <c r="A3" t="s">
        <v>84</v>
      </c>
    </row>
    <row r="4" spans="1:13" ht="12.75">
      <c r="A4" t="s">
        <v>85</v>
      </c>
      <c r="B4" t="s">
        <v>108</v>
      </c>
      <c r="C4" t="s">
        <v>10</v>
      </c>
      <c r="D4" t="s">
        <v>14</v>
      </c>
      <c r="E4">
        <v>1</v>
      </c>
      <c r="F4">
        <v>1</v>
      </c>
      <c r="G4" s="41">
        <v>0.04</v>
      </c>
      <c r="H4">
        <v>4</v>
      </c>
      <c r="I4" s="41">
        <v>0.16</v>
      </c>
      <c r="J4">
        <v>12</v>
      </c>
      <c r="K4" s="41">
        <v>0.48</v>
      </c>
      <c r="M4" t="s">
        <v>66</v>
      </c>
    </row>
    <row r="5" ht="12.75">
      <c r="A5" t="s">
        <v>74</v>
      </c>
    </row>
    <row r="6" spans="1:13" ht="12.75">
      <c r="A6" t="s">
        <v>72</v>
      </c>
      <c r="B6" t="s">
        <v>108</v>
      </c>
      <c r="C6" t="s">
        <v>43</v>
      </c>
      <c r="D6" t="s">
        <v>70</v>
      </c>
      <c r="E6">
        <v>1</v>
      </c>
      <c r="F6">
        <v>1</v>
      </c>
      <c r="G6" s="41">
        <v>0.25</v>
      </c>
      <c r="H6">
        <v>2</v>
      </c>
      <c r="I6" s="41">
        <v>0.5</v>
      </c>
      <c r="J6">
        <v>6</v>
      </c>
      <c r="K6" s="41">
        <v>1.5</v>
      </c>
      <c r="L6" t="s">
        <v>73</v>
      </c>
      <c r="M6" t="s">
        <v>71</v>
      </c>
    </row>
    <row r="7" ht="12.75">
      <c r="A7" t="s">
        <v>75</v>
      </c>
    </row>
    <row r="8" spans="1:13" ht="12.75">
      <c r="A8" t="s">
        <v>24</v>
      </c>
      <c r="B8" t="s">
        <v>108</v>
      </c>
      <c r="C8" t="s">
        <v>43</v>
      </c>
      <c r="D8" t="s">
        <v>28</v>
      </c>
      <c r="E8">
        <v>1</v>
      </c>
      <c r="F8">
        <v>1</v>
      </c>
      <c r="G8" s="41">
        <v>0.09</v>
      </c>
      <c r="H8">
        <v>2</v>
      </c>
      <c r="I8" s="41">
        <v>0.18</v>
      </c>
      <c r="J8">
        <v>10</v>
      </c>
      <c r="K8" s="41">
        <v>0.9</v>
      </c>
      <c r="M8" t="s">
        <v>11</v>
      </c>
    </row>
    <row r="9" spans="1:13" ht="12.75">
      <c r="A9" t="s">
        <v>25</v>
      </c>
      <c r="B9" t="s">
        <v>108</v>
      </c>
      <c r="C9" t="s">
        <v>43</v>
      </c>
      <c r="D9" t="s">
        <v>29</v>
      </c>
      <c r="E9">
        <v>10</v>
      </c>
      <c r="F9">
        <v>1</v>
      </c>
      <c r="G9" s="41">
        <v>0.09</v>
      </c>
      <c r="H9">
        <v>10</v>
      </c>
      <c r="I9" s="41">
        <v>0.9</v>
      </c>
      <c r="J9">
        <v>15</v>
      </c>
      <c r="K9" s="41">
        <v>1.35</v>
      </c>
      <c r="M9" t="s">
        <v>12</v>
      </c>
    </row>
    <row r="10" spans="1:13" ht="12.75">
      <c r="A10" t="s">
        <v>9</v>
      </c>
      <c r="B10" t="s">
        <v>108</v>
      </c>
      <c r="C10" t="s">
        <v>43</v>
      </c>
      <c r="D10" t="s">
        <v>32</v>
      </c>
      <c r="E10">
        <v>1</v>
      </c>
      <c r="F10">
        <v>1</v>
      </c>
      <c r="G10" s="41">
        <v>0.09</v>
      </c>
      <c r="H10">
        <v>2</v>
      </c>
      <c r="I10" s="41">
        <v>0.18</v>
      </c>
      <c r="J10">
        <v>10</v>
      </c>
      <c r="K10" s="41">
        <v>0.9</v>
      </c>
      <c r="M10" t="s">
        <v>13</v>
      </c>
    </row>
    <row r="11" ht="12.75">
      <c r="A11" t="s">
        <v>67</v>
      </c>
    </row>
    <row r="12" spans="1:13" ht="12.75">
      <c r="A12" t="s">
        <v>69</v>
      </c>
      <c r="B12" t="s">
        <v>108</v>
      </c>
      <c r="C12" t="s">
        <v>8</v>
      </c>
      <c r="D12" t="s">
        <v>104</v>
      </c>
      <c r="E12">
        <v>1</v>
      </c>
      <c r="F12">
        <v>1</v>
      </c>
      <c r="G12" s="41">
        <v>0.43</v>
      </c>
      <c r="H12">
        <v>1</v>
      </c>
      <c r="I12" s="41">
        <v>0.43</v>
      </c>
      <c r="J12">
        <v>2</v>
      </c>
      <c r="K12" s="41">
        <v>0.86</v>
      </c>
      <c r="M12" t="s">
        <v>77</v>
      </c>
    </row>
    <row r="13" spans="1:13" ht="12.75">
      <c r="A13" t="s">
        <v>68</v>
      </c>
      <c r="B13" t="s">
        <v>108</v>
      </c>
      <c r="C13" t="s">
        <v>99</v>
      </c>
      <c r="D13" t="s">
        <v>100</v>
      </c>
      <c r="E13">
        <v>1</v>
      </c>
      <c r="F13">
        <v>1</v>
      </c>
      <c r="G13" s="41">
        <v>0.5</v>
      </c>
      <c r="H13">
        <v>1</v>
      </c>
      <c r="I13" s="41">
        <v>0.5</v>
      </c>
      <c r="J13">
        <v>2</v>
      </c>
      <c r="K13" s="41">
        <v>1</v>
      </c>
      <c r="L13" t="s">
        <v>53</v>
      </c>
      <c r="M13" t="s">
        <v>76</v>
      </c>
    </row>
    <row r="14" spans="1:11" ht="12.75">
      <c r="A14" t="s">
        <v>81</v>
      </c>
      <c r="I14" s="41">
        <v>2.19</v>
      </c>
      <c r="K14" s="41">
        <v>5.01</v>
      </c>
    </row>
    <row r="16" ht="12.75">
      <c r="A16" t="s">
        <v>80</v>
      </c>
    </row>
    <row r="17" ht="12.75">
      <c r="A17" t="s">
        <v>78</v>
      </c>
    </row>
    <row r="18" spans="1:11" ht="12.75">
      <c r="A18" t="s">
        <v>82</v>
      </c>
      <c r="I18" s="41">
        <v>0</v>
      </c>
      <c r="K18" s="4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Dr. William J. Hall</cp:lastModifiedBy>
  <dcterms:created xsi:type="dcterms:W3CDTF">2007-06-20T06:48:35Z</dcterms:created>
  <dcterms:modified xsi:type="dcterms:W3CDTF">2009-08-06T22:44:09Z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